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Oana\Documents\DOCUMENTE OANA CALCULATOR DELL\ANTRES 2.0\"/>
    </mc:Choice>
  </mc:AlternateContent>
  <bookViews>
    <workbookView xWindow="0" yWindow="0" windowWidth="20490" windowHeight="7755"/>
  </bookViews>
  <sheets>
    <sheet name="Buget investitie " sheetId="2" r:id="rId1"/>
    <sheet name="previziuni Venituri" sheetId="3" r:id="rId2"/>
    <sheet name="previziunea Cheltuielilor" sheetId="4" r:id="rId3"/>
    <sheet name="previziune cash flow" sheetId="8" r:id="rId4"/>
    <sheet name="indicatori de performanta 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2" l="1"/>
  <c r="I68" i="2"/>
  <c r="J68" i="2"/>
  <c r="J59" i="2"/>
  <c r="J55" i="2"/>
  <c r="J53" i="2"/>
  <c r="J50" i="2"/>
  <c r="J47" i="2"/>
  <c r="J42" i="2"/>
  <c r="J38" i="2"/>
  <c r="J33" i="2"/>
  <c r="J28" i="2"/>
  <c r="J19" i="2"/>
  <c r="J24" i="2"/>
  <c r="J27" i="2"/>
  <c r="P30" i="8"/>
  <c r="Q30" i="8"/>
  <c r="O27" i="8"/>
  <c r="P27" i="8"/>
  <c r="Q27" i="8"/>
  <c r="O9" i="8"/>
  <c r="P9" i="8"/>
  <c r="Q9" i="8"/>
  <c r="D30" i="8"/>
  <c r="E30" i="8"/>
  <c r="F30" i="8"/>
  <c r="G30" i="8"/>
  <c r="H30" i="8"/>
  <c r="I30" i="8"/>
  <c r="J30" i="8"/>
  <c r="K30" i="8"/>
  <c r="L30" i="8"/>
  <c r="M30" i="8"/>
  <c r="N30" i="8"/>
  <c r="O30" i="8"/>
  <c r="C30" i="8"/>
  <c r="D27" i="8"/>
  <c r="E27" i="8"/>
  <c r="F27" i="8"/>
  <c r="G27" i="8"/>
  <c r="H27" i="8"/>
  <c r="I27" i="8"/>
  <c r="J27" i="8"/>
  <c r="K27" i="8"/>
  <c r="L27" i="8"/>
  <c r="M27" i="8"/>
  <c r="N27" i="8"/>
  <c r="C27" i="8"/>
  <c r="F47" i="2"/>
  <c r="G47" i="2"/>
  <c r="H47" i="2"/>
  <c r="I47" i="2"/>
  <c r="E47" i="2"/>
  <c r="I55" i="2"/>
  <c r="G55" i="2"/>
  <c r="G42" i="2"/>
  <c r="G38" i="2"/>
  <c r="G33" i="2"/>
  <c r="F38" i="2"/>
  <c r="H38" i="2"/>
  <c r="I38" i="2"/>
  <c r="I28" i="2"/>
  <c r="H5" i="2"/>
  <c r="J5" i="2" s="1"/>
  <c r="J78" i="2" s="1"/>
  <c r="I5" i="2"/>
  <c r="E5" i="2"/>
  <c r="O25" i="8" l="1"/>
  <c r="O24" i="8"/>
  <c r="O11" i="8"/>
  <c r="O12" i="8"/>
  <c r="O13" i="8"/>
  <c r="O14" i="8"/>
  <c r="O15" i="8"/>
  <c r="O16" i="8"/>
  <c r="O17" i="8"/>
  <c r="O18" i="8"/>
  <c r="O19" i="8"/>
  <c r="O20" i="8"/>
  <c r="O21" i="8"/>
  <c r="O22" i="8"/>
  <c r="O10" i="8"/>
  <c r="O4" i="8"/>
  <c r="O5" i="8"/>
  <c r="O6" i="8"/>
  <c r="O8" i="8"/>
  <c r="O19" i="4" l="1"/>
  <c r="O18" i="4" l="1"/>
  <c r="O17" i="4"/>
  <c r="O10" i="4"/>
  <c r="O8" i="4"/>
  <c r="O7" i="4"/>
  <c r="O6" i="4"/>
  <c r="O4" i="4"/>
  <c r="O3" i="4"/>
  <c r="F55" i="2"/>
  <c r="H55" i="2" l="1"/>
  <c r="E59" i="2" l="1"/>
  <c r="I59" i="2"/>
  <c r="I50" i="2"/>
  <c r="I42" i="2"/>
  <c r="I33" i="2"/>
  <c r="I27" i="2" s="1"/>
  <c r="I24" i="2"/>
  <c r="I19" i="2"/>
  <c r="C91" i="2"/>
  <c r="C5" i="3"/>
  <c r="D5" i="3"/>
  <c r="C100" i="2"/>
  <c r="G103" i="2"/>
  <c r="H103" i="2" s="1"/>
  <c r="G102" i="2"/>
  <c r="H102" i="2" s="1"/>
  <c r="G100" i="2"/>
  <c r="H100" i="2" s="1"/>
  <c r="F101" i="2"/>
  <c r="G101" i="2"/>
  <c r="H101" i="2" l="1"/>
  <c r="D23" i="8"/>
  <c r="E23" i="8"/>
  <c r="F23" i="8"/>
  <c r="G23" i="8"/>
  <c r="H23" i="8"/>
  <c r="I23" i="8"/>
  <c r="J23" i="8"/>
  <c r="K23" i="8"/>
  <c r="L23" i="8"/>
  <c r="M23" i="8"/>
  <c r="N23" i="8"/>
  <c r="C23" i="8"/>
  <c r="C9" i="8"/>
  <c r="D9" i="8"/>
  <c r="D36" i="8" s="1"/>
  <c r="E9" i="8"/>
  <c r="F9" i="8"/>
  <c r="F36" i="8" s="1"/>
  <c r="G9" i="8"/>
  <c r="G36" i="8" s="1"/>
  <c r="H9" i="8"/>
  <c r="H36" i="8" s="1"/>
  <c r="I9" i="8"/>
  <c r="J9" i="8"/>
  <c r="J36" i="8" s="1"/>
  <c r="K9" i="8"/>
  <c r="K36" i="8" s="1"/>
  <c r="L9" i="8"/>
  <c r="L36" i="8" s="1"/>
  <c r="M9" i="8"/>
  <c r="N9" i="8"/>
  <c r="N36" i="8" s="1"/>
  <c r="D3" i="8"/>
  <c r="Q23" i="8"/>
  <c r="P23" i="8"/>
  <c r="C36" i="8" l="1"/>
  <c r="O23" i="8"/>
  <c r="Q36" i="8"/>
  <c r="M36" i="8"/>
  <c r="I36" i="8"/>
  <c r="E36" i="8"/>
  <c r="D37" i="8"/>
  <c r="P36" i="8"/>
  <c r="O20" i="4"/>
  <c r="O22" i="4" s="1"/>
  <c r="Q20" i="4"/>
  <c r="Q22" i="4" s="1"/>
  <c r="P20" i="4"/>
  <c r="P22" i="4" s="1"/>
  <c r="N20" i="4"/>
  <c r="N22" i="4" s="1"/>
  <c r="M20" i="4"/>
  <c r="M22" i="4" s="1"/>
  <c r="L20" i="4"/>
  <c r="L22" i="4" s="1"/>
  <c r="K20" i="4"/>
  <c r="K22" i="4" s="1"/>
  <c r="J20" i="4"/>
  <c r="J22" i="4" s="1"/>
  <c r="I20" i="4"/>
  <c r="I22" i="4" s="1"/>
  <c r="H20" i="4"/>
  <c r="H22" i="4" s="1"/>
  <c r="G20" i="4"/>
  <c r="G22" i="4" s="1"/>
  <c r="F20" i="4"/>
  <c r="F22" i="4" s="1"/>
  <c r="E20" i="4"/>
  <c r="E22" i="4" s="1"/>
  <c r="D20" i="4"/>
  <c r="D22" i="4" s="1"/>
  <c r="C20" i="4"/>
  <c r="C22" i="4" s="1"/>
  <c r="Q24" i="3"/>
  <c r="P24" i="3"/>
  <c r="N24" i="3"/>
  <c r="M24" i="3"/>
  <c r="L24" i="3"/>
  <c r="K24" i="3"/>
  <c r="J24" i="3"/>
  <c r="I24" i="3"/>
  <c r="H24" i="3"/>
  <c r="G24" i="3"/>
  <c r="F24" i="3"/>
  <c r="E24" i="3"/>
  <c r="D24" i="3"/>
  <c r="C24" i="3"/>
  <c r="Q20" i="3"/>
  <c r="P20" i="3"/>
  <c r="N20" i="3"/>
  <c r="M20" i="3"/>
  <c r="L20" i="3"/>
  <c r="K20" i="3"/>
  <c r="J20" i="3"/>
  <c r="I20" i="3"/>
  <c r="H20" i="3"/>
  <c r="G20" i="3"/>
  <c r="F20" i="3"/>
  <c r="E20" i="3"/>
  <c r="D20" i="3"/>
  <c r="C20" i="3"/>
  <c r="O20" i="3" s="1"/>
  <c r="Q17" i="3"/>
  <c r="P17" i="3"/>
  <c r="N17" i="3"/>
  <c r="M17" i="3"/>
  <c r="L17" i="3"/>
  <c r="K17" i="3"/>
  <c r="J17" i="3"/>
  <c r="I17" i="3"/>
  <c r="H17" i="3"/>
  <c r="G17" i="3"/>
  <c r="F17" i="3"/>
  <c r="E17" i="3"/>
  <c r="D17" i="3"/>
  <c r="C17" i="3"/>
  <c r="Q14" i="3"/>
  <c r="P14" i="3"/>
  <c r="N14" i="3"/>
  <c r="M14" i="3"/>
  <c r="L14" i="3"/>
  <c r="K14" i="3"/>
  <c r="J14" i="3"/>
  <c r="I14" i="3"/>
  <c r="H14" i="3"/>
  <c r="G14" i="3"/>
  <c r="F14" i="3"/>
  <c r="E14" i="3"/>
  <c r="D14" i="3"/>
  <c r="C14" i="3"/>
  <c r="O14" i="3" s="1"/>
  <c r="Q11" i="3"/>
  <c r="P11" i="3"/>
  <c r="N11" i="3"/>
  <c r="M11" i="3"/>
  <c r="L11" i="3"/>
  <c r="K11" i="3"/>
  <c r="J11" i="3"/>
  <c r="I11" i="3"/>
  <c r="H11" i="3"/>
  <c r="G11" i="3"/>
  <c r="F11" i="3"/>
  <c r="E11" i="3"/>
  <c r="D11" i="3"/>
  <c r="C11" i="3"/>
  <c r="Q8" i="3"/>
  <c r="P8" i="3"/>
  <c r="P28" i="3" s="1"/>
  <c r="P30" i="3" s="1"/>
  <c r="N8" i="3"/>
  <c r="M8" i="3"/>
  <c r="L8" i="3"/>
  <c r="K8" i="3"/>
  <c r="J8" i="3"/>
  <c r="I8" i="3"/>
  <c r="H8" i="3"/>
  <c r="G8" i="3"/>
  <c r="F8" i="3"/>
  <c r="E8" i="3"/>
  <c r="D8" i="3"/>
  <c r="D28" i="3" s="1"/>
  <c r="D30" i="3" s="1"/>
  <c r="C8" i="3"/>
  <c r="O8" i="3" s="1"/>
  <c r="Q5" i="3"/>
  <c r="P5" i="3"/>
  <c r="N5" i="3"/>
  <c r="M5" i="3"/>
  <c r="L5" i="3"/>
  <c r="K5" i="3"/>
  <c r="J5" i="3"/>
  <c r="I5" i="3"/>
  <c r="H5" i="3"/>
  <c r="G5" i="3"/>
  <c r="F5" i="3"/>
  <c r="E5" i="3"/>
  <c r="C101" i="2"/>
  <c r="I72" i="2"/>
  <c r="G72" i="2"/>
  <c r="G68" i="2"/>
  <c r="G53" i="2"/>
  <c r="F53" i="2"/>
  <c r="E53" i="2"/>
  <c r="E50" i="2"/>
  <c r="G50" i="2"/>
  <c r="F50" i="2"/>
  <c r="E38" i="2"/>
  <c r="F33" i="2"/>
  <c r="E33" i="2"/>
  <c r="G28" i="2"/>
  <c r="G27" i="2" s="1"/>
  <c r="E24" i="2"/>
  <c r="G24" i="2"/>
  <c r="H19" i="2"/>
  <c r="E19" i="2"/>
  <c r="I53" i="2" l="1"/>
  <c r="H53" i="2"/>
  <c r="C105" i="2" s="1"/>
  <c r="F59" i="2"/>
  <c r="D3" i="9"/>
  <c r="D5" i="9" s="1"/>
  <c r="D2" i="9"/>
  <c r="D4" i="9"/>
  <c r="I28" i="3"/>
  <c r="I30" i="3" s="1"/>
  <c r="O11" i="3"/>
  <c r="O17" i="3"/>
  <c r="O24" i="3"/>
  <c r="K28" i="3"/>
  <c r="K30" i="3" s="1"/>
  <c r="C28" i="3"/>
  <c r="C30" i="3" s="1"/>
  <c r="L28" i="3"/>
  <c r="L30" i="3" s="1"/>
  <c r="Q28" i="3"/>
  <c r="Q30" i="3" s="1"/>
  <c r="J28" i="3"/>
  <c r="J30" i="3" s="1"/>
  <c r="H28" i="3"/>
  <c r="H30" i="3" s="1"/>
  <c r="M28" i="3"/>
  <c r="M30" i="3" s="1"/>
  <c r="F28" i="3"/>
  <c r="F30" i="3" s="1"/>
  <c r="G28" i="3"/>
  <c r="G30" i="3" s="1"/>
  <c r="N28" i="3"/>
  <c r="N30" i="3" s="1"/>
  <c r="E28" i="2"/>
  <c r="E55" i="2"/>
  <c r="O5" i="3"/>
  <c r="E28" i="3"/>
  <c r="F72" i="2"/>
  <c r="E72" i="2"/>
  <c r="E68" i="2"/>
  <c r="F68" i="2"/>
  <c r="H33" i="2"/>
  <c r="F24" i="2"/>
  <c r="E42" i="2"/>
  <c r="E27" i="2" l="1"/>
  <c r="E78" i="2" s="1"/>
  <c r="I78" i="2"/>
  <c r="C92" i="2" s="1"/>
  <c r="F42" i="2"/>
  <c r="E3" i="9"/>
  <c r="E2" i="9"/>
  <c r="E4" i="9"/>
  <c r="O36" i="8"/>
  <c r="F28" i="2"/>
  <c r="C106" i="2"/>
  <c r="O28" i="3"/>
  <c r="O30" i="3" s="1"/>
  <c r="E30" i="3"/>
  <c r="C113" i="2"/>
  <c r="H68" i="2"/>
  <c r="C104" i="2"/>
  <c r="H50" i="2"/>
  <c r="H28" i="2"/>
  <c r="F27" i="2" l="1"/>
  <c r="F78" i="2" s="1"/>
  <c r="E5" i="9"/>
  <c r="H59" i="2"/>
  <c r="C107" i="2"/>
  <c r="C3" i="9"/>
  <c r="C4" i="9"/>
  <c r="C2" i="9"/>
  <c r="C114" i="2"/>
  <c r="H72" i="2"/>
  <c r="C102" i="2"/>
  <c r="H24" i="2"/>
  <c r="H42" i="2"/>
  <c r="H27" i="2" s="1"/>
  <c r="C5" i="9" l="1"/>
  <c r="H78" i="2"/>
  <c r="C90" i="2" s="1"/>
  <c r="C93" i="2" s="1"/>
  <c r="K7" i="8" l="1"/>
  <c r="K3" i="8" s="1"/>
  <c r="C89" i="2"/>
  <c r="C103" i="2"/>
  <c r="C115" i="2" s="1"/>
  <c r="N3" i="8"/>
  <c r="N37" i="8" s="1"/>
  <c r="L3" i="8"/>
  <c r="L37" i="8" s="1"/>
  <c r="H3" i="8"/>
  <c r="H37" i="8"/>
  <c r="J3" i="8"/>
  <c r="J37" i="8" s="1"/>
  <c r="G3" i="8"/>
  <c r="G37" i="8" s="1"/>
  <c r="M3" i="8"/>
  <c r="M37" i="8"/>
  <c r="F3" i="8"/>
  <c r="F37" i="8" s="1"/>
  <c r="I3" i="8"/>
  <c r="I37" i="8"/>
  <c r="E3" i="8"/>
  <c r="E37" i="8" s="1"/>
  <c r="O7" i="8" l="1"/>
  <c r="C3" i="8"/>
  <c r="C37" i="8" s="1"/>
  <c r="C38" i="8" s="1"/>
  <c r="D2" i="8" s="1"/>
  <c r="D38" i="8" s="1"/>
  <c r="E2" i="8" s="1"/>
  <c r="E38" i="8" s="1"/>
  <c r="F2" i="8" s="1"/>
  <c r="F38" i="8" s="1"/>
  <c r="G2" i="8" s="1"/>
  <c r="G38" i="8" s="1"/>
  <c r="H2" i="8" s="1"/>
  <c r="H38" i="8" s="1"/>
  <c r="I2" i="8" s="1"/>
  <c r="I38" i="8" s="1"/>
  <c r="J2" i="8" s="1"/>
  <c r="J38" i="8" s="1"/>
  <c r="K2" i="8" s="1"/>
  <c r="K37" i="8"/>
  <c r="O3" i="8" l="1"/>
  <c r="K38" i="8"/>
  <c r="L2" i="8" s="1"/>
  <c r="L38" i="8" s="1"/>
  <c r="M2" i="8" s="1"/>
  <c r="M38" i="8" s="1"/>
  <c r="N2" i="8" s="1"/>
  <c r="N38" i="8" s="1"/>
  <c r="O2" i="8" s="1"/>
  <c r="O37" i="8" l="1"/>
  <c r="O38" i="8" s="1"/>
  <c r="P2" i="8" s="1"/>
  <c r="P3" i="8"/>
  <c r="Q3" i="8" l="1"/>
  <c r="Q37" i="8" s="1"/>
  <c r="P37" i="8"/>
  <c r="P38" i="8" s="1"/>
  <c r="Q2" i="8" s="1"/>
  <c r="Q38" i="8" l="1"/>
</calcChain>
</file>

<file path=xl/comments1.xml><?xml version="1.0" encoding="utf-8"?>
<comments xmlns="http://schemas.openxmlformats.org/spreadsheetml/2006/main">
  <authors>
    <author>Loredana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38"/>
          </rPr>
          <t>Olimpia Sapera:</t>
        </r>
        <r>
          <rPr>
            <sz val="9"/>
            <color indexed="81"/>
            <rFont val="Tahoma"/>
            <family val="2"/>
            <charset val="238"/>
          </rPr>
          <t xml:space="preserve">
Total Cifra de afaceri estimata  12 luni
</t>
        </r>
      </text>
    </comment>
  </commentList>
</comments>
</file>

<file path=xl/sharedStrings.xml><?xml version="1.0" encoding="utf-8"?>
<sst xmlns="http://schemas.openxmlformats.org/spreadsheetml/2006/main" count="358" uniqueCount="306">
  <si>
    <t xml:space="preserve"> Bugetul Investitiei </t>
  </si>
  <si>
    <t>Nr. Crt.</t>
  </si>
  <si>
    <t>Denumirea capitolelor şi subcapitolelor</t>
  </si>
  <si>
    <t xml:space="preserve">Valoare unitara fara TVA </t>
  </si>
  <si>
    <t>Valoare totala cheltuieli eligibile, fără TVA</t>
  </si>
  <si>
    <t>TVA aferentă</t>
  </si>
  <si>
    <t>TOTAL ELIGIBIL</t>
  </si>
  <si>
    <t>Contributie proprie</t>
  </si>
  <si>
    <t>TOTAL 
ELIGIBIL+ NEELIGIBIL</t>
  </si>
  <si>
    <t>TVA nedeductibilă (eligibila)</t>
  </si>
  <si>
    <t>TVA deductibilă (neeligibila)</t>
  </si>
  <si>
    <t>col. 1</t>
  </si>
  <si>
    <t>col.2</t>
  </si>
  <si>
    <t>col. 3</t>
  </si>
  <si>
    <t>col.4</t>
  </si>
  <si>
    <t>col.5 =col.3xcol.4</t>
  </si>
  <si>
    <t>col.6</t>
  </si>
  <si>
    <t>col.7</t>
  </si>
  <si>
    <t>col.8=col.5+col.6</t>
  </si>
  <si>
    <t>col. 9</t>
  </si>
  <si>
    <t>col.10=col.8 +col.7+col.9</t>
  </si>
  <si>
    <t>1.</t>
  </si>
  <si>
    <t>Cheltuieli cu salariile personalului nou-angajat</t>
  </si>
  <si>
    <t>1.1.1</t>
  </si>
  <si>
    <t>1.2.1</t>
  </si>
  <si>
    <t>Contribuţii sociale aferente cheltuielilor salariale si cheltuielilor asimilate acestora angajat 1</t>
  </si>
  <si>
    <t>1.1.2</t>
  </si>
  <si>
    <t>1.2.2</t>
  </si>
  <si>
    <t>Contribuţii sociale aferente cheltuielilor salariale si cheltuielilor asimilate acestora angajat 2</t>
  </si>
  <si>
    <t>1.1.3.</t>
  </si>
  <si>
    <t>1.2.3.</t>
  </si>
  <si>
    <t>Contribuţii sociale aferente cheltuielilor salariale si cheltuielilor asimilate acestora angajat 3</t>
  </si>
  <si>
    <t>2.</t>
  </si>
  <si>
    <t>Cheltuieli cu deplasarea personalului întreprinderilor nou  înfiinţate</t>
  </si>
  <si>
    <t>2.1</t>
  </si>
  <si>
    <t>Cheltuieli pentru cazare</t>
  </si>
  <si>
    <t>2.2</t>
  </si>
  <si>
    <t>Cheltuieli cu diurna personalului propriu</t>
  </si>
  <si>
    <t>2.3</t>
  </si>
  <si>
    <t>Cheltuieli pentru transportul persoanelor</t>
  </si>
  <si>
    <t>2.4</t>
  </si>
  <si>
    <t>Taxe şi asigurări de călătorie și asigurări medicale aferente deplasării</t>
  </si>
  <si>
    <t>3.</t>
  </si>
  <si>
    <t>Cheltuieli aferente diverselor achiziţii de servicii specializate, pentru care Beneficiarul ajutorului de minimis nu are expertiza necesară;</t>
  </si>
  <si>
    <t>3.1</t>
  </si>
  <si>
    <t>Servicii de contabilitate</t>
  </si>
  <si>
    <t>3.2</t>
  </si>
  <si>
    <t>4.</t>
  </si>
  <si>
    <t>4.1</t>
  </si>
  <si>
    <t>Active fixe corporale</t>
  </si>
  <si>
    <t>4.1.1</t>
  </si>
  <si>
    <t>4.1.2</t>
  </si>
  <si>
    <t>4.1.3</t>
  </si>
  <si>
    <t>…</t>
  </si>
  <si>
    <t>4.2</t>
  </si>
  <si>
    <t>Obiecte de inventar</t>
  </si>
  <si>
    <t>4.2.1</t>
  </si>
  <si>
    <t>4.2.2</t>
  </si>
  <si>
    <t>4.2.3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</si>
  <si>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</si>
  <si>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</si>
  <si>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</si>
  <si>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</si>
  <si>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</si>
  <si>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</si>
  <si>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</si>
  <si>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</si>
  <si>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5.</t>
  </si>
  <si>
    <t>Cheltuieli cu închirierea de sedii (inclusiv depozite), spații pentru desfășurarea diverselor activițăți ale întreprinderii, echipamente, vehicule, diverse bunuri;</t>
  </si>
  <si>
    <t>5.1</t>
  </si>
  <si>
    <t>6.</t>
  </si>
  <si>
    <t>Cheltuieli de leasing fără achiziție (leasing operațional) aferente funcţionării întreprinderilor (rate de leasing operațional plătite de întreprindere pentru: echipamente, vehicule, diverse bunuri mobile și imobile);</t>
  </si>
  <si>
    <t>6.1</t>
  </si>
  <si>
    <t>7.</t>
  </si>
  <si>
    <t>Utilităţi aferente funcţionării întreprinderilor</t>
  </si>
  <si>
    <t>7.1</t>
  </si>
  <si>
    <t>7.2</t>
  </si>
  <si>
    <t>8.</t>
  </si>
  <si>
    <t>Servicii de administrare a clădirilor aferente funcţionării întreprinderilor</t>
  </si>
  <si>
    <t>9.</t>
  </si>
  <si>
    <t>Servicii de întreţinere şi reparare de echipamente şi mijloace de transport aferente funcţionării întreprinderilor</t>
  </si>
  <si>
    <t>10.</t>
  </si>
  <si>
    <t>Arhivare de documente aferente funcţionării întreprinderilor</t>
  </si>
  <si>
    <t>11.</t>
  </si>
  <si>
    <t>Amortizare de active aferente funcţionării întreprinderilor</t>
  </si>
  <si>
    <t>12.</t>
  </si>
  <si>
    <t>Cheltuieli financiare şi juridice (notariale) aferente funcţionării întreprinderilor</t>
  </si>
  <si>
    <t>13.</t>
  </si>
  <si>
    <t>Conectare la reţele informatice aferente funcţionării întreprinderilor</t>
  </si>
  <si>
    <t>13.1</t>
  </si>
  <si>
    <t>13.2</t>
  </si>
  <si>
    <t>14.</t>
  </si>
  <si>
    <t>Cheltuieli de informare şi publicitate aferente funcţionării întreprinderilor</t>
  </si>
  <si>
    <t>14.1</t>
  </si>
  <si>
    <t>14.2</t>
  </si>
  <si>
    <t>15.</t>
  </si>
  <si>
    <t>Alte cheltuieli aferente funcţionării întreprinderilor</t>
  </si>
  <si>
    <t>15.1</t>
  </si>
  <si>
    <t>Prelucrare de date</t>
  </si>
  <si>
    <t>15.2</t>
  </si>
  <si>
    <t>Întreţinere, actualizare si dezvoltare aplicaţii informatice</t>
  </si>
  <si>
    <t>15.3</t>
  </si>
  <si>
    <t>Achiziţionare de publicaţii, cărţi, reviste de specialitate relevante pentru operaţiune, în format tipărit şi/sau electronic</t>
  </si>
  <si>
    <t>15.4</t>
  </si>
  <si>
    <t>Concesiuni, brevete, licenţe, mărci comerciale, drepturi şi active similare</t>
  </si>
  <si>
    <t>TOTAL GENERAL</t>
  </si>
  <si>
    <t>**) Valoarea totala eligibila aferenta fiecărui plan de afaceri va fi în cuantum de maxim 484.350 lei, echivalent a 100.000,00 euro la cursul InforEuro din luna mai 2020, 1 euro = 4.8435 lei;</t>
  </si>
  <si>
    <t>***) Solicitantul poate aduce aport propriu planului financiar, aceste valori se vor trece in coloana I (daca este cazul)</t>
  </si>
  <si>
    <t>Un plan de afaceri NU trebuie să conțină în mod obligatoriu toate categoriile de cheltuieli eligibile menționate mai sus. Lista cheltuielilor eligibile pentru înființarea și dezvoltarea afacerii este orientativă.</t>
  </si>
  <si>
    <t>Acordarea acestei finanțări se va realiza în baza unui contract de subvenție, conform schemei de minimis anexate.
Ajutorul de minimis se va acorda în două tranșe, după cum urmează:
a. O tranșă inițială de 70% din valoarea ajutorului de minimis, așa cum a fost acesta aprobat pe baza planului de afaceri și prevăzut în contractul de subvenție încheiat.
b. O tranșă finală reprezentând diferența până la valoarea totală a ajutorului de minimis, după ce beneficiarul ajutorului de minimis face dovada că a realizat din activitatea curentă, în termenul de 12 luni aferent etapei a II-a, venituri reprezentând minimum 30% din valoarea tranșei inițiale. În cazul în care acest termen nu este respectat, tranșa finală nu se mai acordă.</t>
  </si>
  <si>
    <t>Se permite crearea mai multor subcategorii bugetare decat cele generice, in cazul in care este necesara suplimentarea acestora</t>
  </si>
  <si>
    <t>Fiecare beneficiar al ajutorului de minimis va trebui să angajeze, la cel târziu 6 luni de la semnarea contractului de ajutor de minimis, cel puțin 2 persoane.</t>
  </si>
  <si>
    <t>Atentie! In cazul in care se vor adauga/sterge linii/coloane aveti obligatia verificarii corectitudinii formulelor</t>
  </si>
  <si>
    <t>I.</t>
  </si>
  <si>
    <t>I.a.</t>
  </si>
  <si>
    <t>I.b.</t>
  </si>
  <si>
    <t>II.</t>
  </si>
  <si>
    <t>Contribuţia proprie a solicitantului</t>
  </si>
  <si>
    <t>III.</t>
  </si>
  <si>
    <t xml:space="preserve">Finanţare nerambursabilă solicitată**) </t>
  </si>
  <si>
    <t>*)Cheltuiala de TVA nedeductibilă este eligibilă</t>
  </si>
  <si>
    <t>**) Ajutorul financiar nerambursabil aferent fiecărui plan de afaceri va fi în cuantum de maxim ……………………..  lei</t>
  </si>
  <si>
    <t>Cheltuieli de startup - sumar</t>
  </si>
  <si>
    <t>1. Cheltuieli eligibile cu salariile personalului nou-angajat</t>
  </si>
  <si>
    <t>2. Cheltuieli cu deplasarea personalului întreprinderilor nou-înfiinţate</t>
  </si>
  <si>
    <t>3. Cheltuieli aferente diverselor achiziţii de servicii specializate, pentru care beneficiarul ajutorului de minimis nu are expertiza necesară</t>
  </si>
  <si>
    <t>4. Cheltuieli cu achiziţia de active fixe corporale (altele decât terenuri şi imobile), obiecte de inventar, materii prime şi materiale consumabile, alte cheltuieli pentru investiţii necesare funcţionării întreprinderilor</t>
  </si>
  <si>
    <t>5. Cheltuieli cu închirierea de sedii (inclusiv depozite), spaţii pentru desfăşurarea diverselor activităţi ale întreprinderii, echipamente, vehicule, diverse bunuri</t>
  </si>
  <si>
    <t>6. Cheltuieli de leasing fără achiziţie (leasing operaţional) aferente funcţionării întreprinderii (rate de leasing operaţional plătite de întreprindere pentru echipamente, vehicule, diverse bunuri mobile şi imobile)</t>
  </si>
  <si>
    <t>7. Utilităţi aferente funcţionării întreprinderilor</t>
  </si>
  <si>
    <t>8. Servicii de administrare a clădirilor aferente funcţionării întreprinderilor</t>
  </si>
  <si>
    <t>9. Servicii de întreţinere şi reparare de echipamente şi mijloace de transport aferente funcţionării întreprinderilor</t>
  </si>
  <si>
    <t>10. Arhivare de documente aferente funcţionării întreprinderilor</t>
  </si>
  <si>
    <t>11. Amortizare de active aferente funcţionării întreprinderilor</t>
  </si>
  <si>
    <t>12. Cheltuieli financiare şi juridice (notariale) aferente funcţionării întreprinderilor</t>
  </si>
  <si>
    <t>13. Conectare la reţele informatice aferente funcţionării întreprinderilor</t>
  </si>
  <si>
    <t>14. Cheltuieli de informare şi publicitate aferente funcţionării întreprinderilor</t>
  </si>
  <si>
    <t>15. Alte cheltuieli aferente funcţionării întreprinderilor</t>
  </si>
  <si>
    <t>Total cheltuieli de startup</t>
  </si>
  <si>
    <t>4.1.4</t>
  </si>
  <si>
    <t>4.2.4</t>
  </si>
  <si>
    <t>Cheltuieli cu achiziția de active fixe corporale (altele decât terenuri și imobile), obiecte de inventar, materii prime și materiale, inclusiv materiale consumabile, alte cheltuieli pentru investiţii necesare funcţionării intreprinderilor</t>
  </si>
  <si>
    <t>Materiale</t>
  </si>
  <si>
    <t xml:space="preserve">Materii prime </t>
  </si>
  <si>
    <t>14.3</t>
  </si>
  <si>
    <r>
      <t xml:space="preserve">*)Cheltuiala de TVA nedeductibilă este eligibilă </t>
    </r>
    <r>
      <rPr>
        <b/>
        <i/>
        <sz val="12"/>
        <color indexed="8"/>
        <rFont val="Cambria"/>
        <family val="1"/>
      </rPr>
      <t>(pentru firmele inregistrate ca fiind neplatitoare de TVA, TVA este eligibila)</t>
    </r>
  </si>
  <si>
    <r>
      <rPr>
        <b/>
        <sz val="12"/>
        <color indexed="8"/>
        <rFont val="Cambria"/>
        <family val="1"/>
      </rPr>
      <t xml:space="preserve">Valoarea totală a proiectului, </t>
    </r>
    <r>
      <rPr>
        <sz val="12"/>
        <color indexed="8"/>
        <rFont val="Cambria"/>
        <family val="1"/>
      </rPr>
      <t>din care:</t>
    </r>
  </si>
  <si>
    <r>
      <rPr>
        <b/>
        <sz val="12"/>
        <color indexed="8"/>
        <rFont val="Cambria"/>
        <family val="1"/>
      </rPr>
      <t xml:space="preserve">Valoarea eligibilă </t>
    </r>
    <r>
      <rPr>
        <sz val="12"/>
        <color indexed="8"/>
        <rFont val="Cambria"/>
        <family val="1"/>
      </rPr>
      <t>a proiectului (inclusiv TVA nedeductibilă*)</t>
    </r>
  </si>
  <si>
    <r>
      <rPr>
        <b/>
        <sz val="12"/>
        <color indexed="8"/>
        <rFont val="Cambria"/>
        <family val="1"/>
      </rPr>
      <t xml:space="preserve">Valoarea neeligibilă </t>
    </r>
    <r>
      <rPr>
        <sz val="12"/>
        <color indexed="8"/>
        <rFont val="Cambria"/>
        <family val="1"/>
      </rPr>
      <t>a proiectului ( TVA deductibilă aferentă cheltuielilor eligibile)</t>
    </r>
  </si>
  <si>
    <t>8.1.</t>
  </si>
  <si>
    <t xml:space="preserve">finantare maxima 3 salariati </t>
  </si>
  <si>
    <t>VENITURI DIN VÂNZĂRI</t>
  </si>
  <si>
    <t xml:space="preserve">Informații suplimentare, 
explicații 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</si>
  <si>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</si>
  <si>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</si>
  <si>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</si>
  <si>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</si>
  <si>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</si>
  <si>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</si>
  <si>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</si>
  <si>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</si>
  <si>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</si>
  <si>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</si>
  <si>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</si>
  <si>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</si>
  <si>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Total An I</t>
  </si>
  <si>
    <t>An II</t>
  </si>
  <si>
    <t>An III</t>
  </si>
  <si>
    <t>Nr. de unități vândute din produsul/serviciul 1</t>
  </si>
  <si>
    <t>Preț unitar produsul/serviciul 1</t>
  </si>
  <si>
    <t>Total vânzări din produsul/serviciul 1</t>
  </si>
  <si>
    <t>Nr. de unități vândute din produsul/serviciul 2</t>
  </si>
  <si>
    <t>Preț unitar produsul/serviciul 2</t>
  </si>
  <si>
    <t>Total vânzări din produsul/serviciul 2</t>
  </si>
  <si>
    <t>Nr. de unități vândute din produsul/serviciul 3</t>
  </si>
  <si>
    <t>Preț unitar produsul/serviciul 3</t>
  </si>
  <si>
    <t>Total vânzări din produsul/serviciul 3</t>
  </si>
  <si>
    <t>Nr. de unități vândute din produsul/serviciul 4</t>
  </si>
  <si>
    <t>Preț unitar produsul/serviciul 4</t>
  </si>
  <si>
    <t>Total vânzări din produsul/serviciul 4</t>
  </si>
  <si>
    <t>Nr. de unități vândute din produsul/serviciul 5</t>
  </si>
  <si>
    <t>Preț unitar produsul/serviciul 5</t>
  </si>
  <si>
    <t>Total vânzări din produsul/serviciul 5</t>
  </si>
  <si>
    <t>Nr. de unități vândute din produsul/serviciul 6</t>
  </si>
  <si>
    <t>Preț unitar produsul/serviciul 6</t>
  </si>
  <si>
    <t>Total vânzări din produsul/serviciul 6</t>
  </si>
  <si>
    <t>………………..</t>
  </si>
  <si>
    <t>Nr. de unități vândute din produsul/serviciul N</t>
  </si>
  <si>
    <t>Preț unitar produsul/serviciul N</t>
  </si>
  <si>
    <t>Total vânzări din produsul/serviciul N</t>
  </si>
  <si>
    <t>Venituri din licențe/abonamente</t>
  </si>
  <si>
    <t xml:space="preserve">Alte venituri </t>
  </si>
  <si>
    <t>TOTAL VENITURI EXPLOATARE</t>
  </si>
  <si>
    <t xml:space="preserve">VENITURI FINANCIARE </t>
  </si>
  <si>
    <t>TOTAL VENITURI</t>
  </si>
  <si>
    <t>CHELTUIELI</t>
  </si>
  <si>
    <t xml:space="preserve">Cheltuieli cu materiile prime/marfuri si  materialele consumabile aferente desfasurarii activitatii de exploatare </t>
  </si>
  <si>
    <t xml:space="preserve">Cheltuieli cu obiecte de inventar </t>
  </si>
  <si>
    <t xml:space="preserve">Cheltuieli cu marfuri </t>
  </si>
  <si>
    <t>Utilitati (energie electrica, apa, canalizare, energie termica, etc)</t>
  </si>
  <si>
    <t>Salarii (inclusiv viramente angajat si angajator)*</t>
  </si>
  <si>
    <t>Chirii</t>
  </si>
  <si>
    <t>Costuri functionare birou</t>
  </si>
  <si>
    <t>Cheltuieli promovare (marketing)</t>
  </si>
  <si>
    <t>Cheltuieli reparatii /intretinere</t>
  </si>
  <si>
    <t>Asigurari</t>
  </si>
  <si>
    <t>Impozite, taxe si varsaminte asimilate, Impozitul pe venitul microintreprinderii</t>
  </si>
  <si>
    <t>Cheltuieli poștale și taxe de telecomunicații</t>
  </si>
  <si>
    <t>Cheltuieli privind deplasările la târguri și taxe de participare</t>
  </si>
  <si>
    <t>Cheltuieli taxe notariale și traduceri</t>
  </si>
  <si>
    <t>Alte cheltuieli de exploatare</t>
  </si>
  <si>
    <t>Cheltuieli cu amortizarile**</t>
  </si>
  <si>
    <t>Cheltuieli pentru exploatare - total</t>
  </si>
  <si>
    <t xml:space="preserve">cheltuieli financiare </t>
  </si>
  <si>
    <t>CHELTUIELI TOTALE  (RD. 17+Rd 18)</t>
  </si>
  <si>
    <t xml:space="preserve">Cheltuieli cu servicii terti </t>
  </si>
  <si>
    <t>Total ANUL I</t>
  </si>
  <si>
    <t>Total ANUL II</t>
  </si>
  <si>
    <t>Total ANUL III</t>
  </si>
  <si>
    <t>I</t>
  </si>
  <si>
    <t>Sold iniţial disponibil (casă şi bancă)</t>
  </si>
  <si>
    <t>A</t>
  </si>
  <si>
    <t>Intrări de lichidități</t>
  </si>
  <si>
    <t>Vânzări (cifra de afaceri)</t>
  </si>
  <si>
    <t>Împrumuturi contractate</t>
  </si>
  <si>
    <t>Contribuția asociaților în numerar</t>
  </si>
  <si>
    <t>Ajutor de minimis</t>
  </si>
  <si>
    <t>Total disponibil (I+A)</t>
  </si>
  <si>
    <t>B</t>
  </si>
  <si>
    <t>Iesiri de lichidități (cheltuieli de funcționare)</t>
  </si>
  <si>
    <t>Plati salarii personal (cheltuieli salariale, onorarii, contribuții sociale aferente acestora)</t>
  </si>
  <si>
    <t>Plati cheltuieli de deplasare / transport</t>
  </si>
  <si>
    <t>Plata achiziţii de servicii specializate</t>
  </si>
  <si>
    <t>Plata furnizori de de materii prime, auxiliare, materiale consumabile, marfuri aferente activităţii desfaşurate</t>
  </si>
  <si>
    <t>Plati chirii: sedii (inclusiv depozite), spații pentru desfășurarea diverselor activițăți ale organizației, echipamente, vehicule, diverse bunuri</t>
  </si>
  <si>
    <t xml:space="preserve">Plati leasing </t>
  </si>
  <si>
    <t xml:space="preserve">Plata furnizori de utilitati </t>
  </si>
  <si>
    <t>Plata servicii de administrare clădiri, întreținere și reparații echipamente</t>
  </si>
  <si>
    <t xml:space="preserve">Plata servicii de întreţinere, actualizare şi dezvoltare de aplicaţii informatice, arhivare documente </t>
  </si>
  <si>
    <t>Plata servicii financiare şi juridice (notariale)</t>
  </si>
  <si>
    <t>Plata servicii de conectare la reţele informatice</t>
  </si>
  <si>
    <t>Plata servicii de informare şi publicitate aferente funcţionării (promovare)</t>
  </si>
  <si>
    <t xml:space="preserve">Plata altor cheltuieli aferente funcționării </t>
  </si>
  <si>
    <t>C</t>
  </si>
  <si>
    <t xml:space="preserve">Plati pentru cheltuieli pentru investiţii </t>
  </si>
  <si>
    <t xml:space="preserve">Platafurnizori de active corporale </t>
  </si>
  <si>
    <t xml:space="preserve">Plata furnizori de active necorporale </t>
  </si>
  <si>
    <t>D</t>
  </si>
  <si>
    <t>Cheltuieli de înființare start-up inclusiv diverse aprobări și avize</t>
  </si>
  <si>
    <t>E</t>
  </si>
  <si>
    <t xml:space="preserve">Credite </t>
  </si>
  <si>
    <t>Rambursări rate de credit scadente</t>
  </si>
  <si>
    <t>Dobânzi și comisioane</t>
  </si>
  <si>
    <t>F</t>
  </si>
  <si>
    <t>Plăţi/încasări pentru impozite şi taxe (1-2+3+4)</t>
  </si>
  <si>
    <t>Plăţi TVA</t>
  </si>
  <si>
    <t>Rambursări TVA</t>
  </si>
  <si>
    <t>Impozit pe venit microintreprindere (eventual impozit pe profit)</t>
  </si>
  <si>
    <t>Plati de impozite si taxe locale</t>
  </si>
  <si>
    <t>G</t>
  </si>
  <si>
    <t>Dividende</t>
  </si>
  <si>
    <t>H</t>
  </si>
  <si>
    <t>Total utilizări numerar (B+C+D+E+F+G)</t>
  </si>
  <si>
    <t>II</t>
  </si>
  <si>
    <t>Flux net de numerar (A-H)</t>
  </si>
  <si>
    <t>III</t>
  </si>
  <si>
    <t>Sold final disponibil (I+II)</t>
  </si>
  <si>
    <t xml:space="preserve">Rezultatul exploatării </t>
  </si>
  <si>
    <t>Venituri expl – Ch exploatare</t>
  </si>
  <si>
    <t>Profitul inainte de dobanzi, impozit, depreciere si amortizare (EBITDA - earnings before interest, taxes, depreciation and amortization)</t>
  </si>
  <si>
    <t xml:space="preserve">EBITDA = Venituri din exploatare – Cheltuieli de exploatare + ch cu amortizari si deprecieri </t>
  </si>
  <si>
    <t>Marja profit brut</t>
  </si>
  <si>
    <t xml:space="preserve">AN I </t>
  </si>
  <si>
    <t>AN II</t>
  </si>
  <si>
    <t>AN III</t>
  </si>
  <si>
    <t xml:space="preserve">cifra de afaceri </t>
  </si>
  <si>
    <t>Elemente de cash flow</t>
  </si>
  <si>
    <t>nr. crt.</t>
  </si>
  <si>
    <t xml:space="preserve">indicatori* </t>
  </si>
  <si>
    <t>* lista indicatorilor nu este limitativa - In functie de specificul afacerii dvs puteti calcula si alti indicatori relevant</t>
  </si>
  <si>
    <t xml:space="preserve">finantare maxima 2 salariati </t>
  </si>
  <si>
    <t xml:space="preserve">finantare maxima 4 salariati </t>
  </si>
  <si>
    <t xml:space="preserve">Alte servicii specializate </t>
  </si>
  <si>
    <t>…..</t>
  </si>
  <si>
    <t>4.5.</t>
  </si>
  <si>
    <t>alte cheltuieli pentru investiţii necesare funcţionării intreprinderilor</t>
  </si>
  <si>
    <t>Salariu brut angajat 2</t>
  </si>
  <si>
    <t>Salariu brut angajat 3</t>
  </si>
  <si>
    <t>Contribuţii sociale aferente cheltuielilor salariale si cheltuielilor asimilate acestora angajat 4</t>
  </si>
  <si>
    <t>Salariu brut angajat 5</t>
  </si>
  <si>
    <t>Contribuţii sociale aferente cheltuielilor salariale si cheltuielilor asimilate acestora angajat 5</t>
  </si>
  <si>
    <t>Salariu brut angajat N</t>
  </si>
  <si>
    <t>Contribuţii sociale aferente cheltuielilor salariale si cheltuielilor asimilate acestora angajat N</t>
  </si>
  <si>
    <t>……</t>
  </si>
  <si>
    <t>1.1.4</t>
  </si>
  <si>
    <t>1.2.4</t>
  </si>
  <si>
    <t>1.1.5</t>
  </si>
  <si>
    <t>1.2.5</t>
  </si>
  <si>
    <t>1.1.N.</t>
  </si>
  <si>
    <t>1.2.N.</t>
  </si>
  <si>
    <t>cantitate / perioada</t>
  </si>
  <si>
    <t>Salariu brut  angajat 4</t>
  </si>
  <si>
    <t xml:space="preserve">Salariu brut  angajat 1 </t>
  </si>
  <si>
    <t>….</t>
  </si>
  <si>
    <t>4.5.2</t>
  </si>
  <si>
    <t>4.5.1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</si>
</sst>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0\ &quot;lei&quot;"/>
    <numFmt numFmtId="165" formatCode="#,##0\ &quot;lei&quot;"/>
    <numFmt numFmtId="166" formatCode="0.0"/>
    <numFmt numFmtId="167" formatCode="#,##0.00\ [$lei-418]"/>
    <numFmt numFmtId="168" formatCode="#,##0.00\ [$€-40C]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i/>
      <sz val="12"/>
      <color theme="4" tint="-0.249977111117893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2"/>
      <name val="Cambria"/>
      <family val="1"/>
    </font>
    <font>
      <b/>
      <i/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color theme="4" tint="-0.249977111117893"/>
      <name val="Cambria"/>
      <family val="1"/>
    </font>
    <font>
      <b/>
      <u/>
      <sz val="12"/>
      <name val="Cambria"/>
      <family val="1"/>
    </font>
    <font>
      <b/>
      <sz val="11"/>
      <name val="Calibri Light"/>
      <family val="1"/>
      <scheme val="major"/>
    </font>
    <font>
      <b/>
      <sz val="11"/>
      <color indexed="8"/>
      <name val="Calibri Light"/>
      <family val="1"/>
      <scheme val="major"/>
    </font>
    <font>
      <sz val="11"/>
      <name val="Calibri Light"/>
      <family val="1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4" tint="-0.249977111117893"/>
      <name val="Calibri Light"/>
      <family val="1"/>
      <scheme val="major"/>
    </font>
    <font>
      <b/>
      <sz val="11"/>
      <color theme="4" tint="-0.249977111117893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color indexed="8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1"/>
      <color theme="4" tint="-0.249977111117893"/>
      <name val="Calibri Light"/>
      <family val="2"/>
      <scheme val="major"/>
    </font>
    <font>
      <b/>
      <i/>
      <sz val="10"/>
      <color rgb="FF0070C0"/>
      <name val="Calibri Light"/>
      <family val="1"/>
      <scheme val="major"/>
    </font>
    <font>
      <b/>
      <i/>
      <sz val="10"/>
      <color rgb="FF0070C0"/>
      <name val="Calibri Light"/>
      <family val="2"/>
      <scheme val="major"/>
    </font>
    <font>
      <b/>
      <i/>
      <sz val="10"/>
      <color rgb="FFFF0000"/>
      <name val="Calibri Light"/>
      <family val="2"/>
      <scheme val="maj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theme="4" tint="-0.249977111117893"/>
      <name val="Cambria"/>
      <family val="1"/>
    </font>
    <font>
      <sz val="12"/>
      <color theme="2" tint="-0.749992370372631"/>
      <name val="Cambria"/>
      <family val="1"/>
    </font>
    <font>
      <sz val="11"/>
      <color theme="8" tint="-0.249977111117893"/>
      <name val="Calibri Light"/>
      <family val="1"/>
      <scheme val="major"/>
    </font>
    <font>
      <sz val="12"/>
      <color theme="8" tint="-0.249977111117893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0"/>
      <color rgb="FF000000"/>
      <name val="Cambria"/>
      <family val="1"/>
    </font>
    <font>
      <b/>
      <sz val="11"/>
      <color theme="9" tint="-0.249977111117893"/>
      <name val="Calibri Light"/>
      <family val="2"/>
      <scheme val="major"/>
    </font>
    <font>
      <b/>
      <i/>
      <sz val="14"/>
      <color rgb="FF000000"/>
      <name val="Cambria"/>
      <family val="1"/>
    </font>
    <font>
      <sz val="10"/>
      <color theme="1"/>
      <name val="Trebuchet MS"/>
      <family val="2"/>
    </font>
    <font>
      <sz val="10"/>
      <name val="Trebuchet MS"/>
      <family val="2"/>
    </font>
    <font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14" fillId="0" borderId="0" xfId="0" applyFont="1" applyAlignment="1">
      <alignment vertical="center"/>
    </xf>
    <xf numFmtId="0" fontId="6" fillId="0" borderId="1" xfId="0" applyFont="1" applyBorder="1"/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3" fontId="11" fillId="0" borderId="0" xfId="0" applyNumberFormat="1" applyFont="1" applyFill="1" applyBorder="1"/>
    <xf numFmtId="165" fontId="11" fillId="0" borderId="0" xfId="0" applyNumberFormat="1" applyFont="1" applyFill="1" applyBorder="1"/>
    <xf numFmtId="165" fontId="11" fillId="0" borderId="0" xfId="0" applyNumberFormat="1" applyFont="1" applyFill="1" applyBorder="1" applyAlignment="1" applyProtection="1">
      <protection locked="0"/>
    </xf>
    <xf numFmtId="165" fontId="9" fillId="0" borderId="0" xfId="0" applyNumberFormat="1" applyFont="1" applyFill="1" applyBorder="1"/>
    <xf numFmtId="164" fontId="11" fillId="0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1" fontId="16" fillId="2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 wrapText="1"/>
    </xf>
    <xf numFmtId="0" fontId="21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/>
    <xf numFmtId="3" fontId="26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/>
    <xf numFmtId="0" fontId="32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6" fontId="14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6" fillId="0" borderId="1" xfId="0" applyFont="1" applyBorder="1"/>
    <xf numFmtId="1" fontId="36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top" wrapText="1"/>
    </xf>
    <xf numFmtId="9" fontId="36" fillId="0" borderId="1" xfId="2" applyFont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7" fontId="7" fillId="0" borderId="0" xfId="0" applyNumberFormat="1" applyFont="1" applyFill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41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5" fillId="11" borderId="1" xfId="0" applyFont="1" applyFill="1" applyBorder="1" applyAlignment="1">
      <alignment wrapText="1"/>
    </xf>
    <xf numFmtId="164" fontId="11" fillId="11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43" fillId="0" borderId="1" xfId="0" applyFont="1" applyFill="1" applyBorder="1"/>
    <xf numFmtId="0" fontId="44" fillId="0" borderId="1" xfId="0" applyFont="1" applyBorder="1" applyAlignment="1">
      <alignment vertical="center"/>
    </xf>
    <xf numFmtId="10" fontId="6" fillId="0" borderId="0" xfId="2" applyNumberFormat="1" applyFont="1"/>
    <xf numFmtId="49" fontId="6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49" fontId="6" fillId="12" borderId="1" xfId="0" applyNumberFormat="1" applyFont="1" applyFill="1" applyBorder="1" applyAlignment="1">
      <alignment horizontal="center" vertical="center"/>
    </xf>
    <xf numFmtId="0" fontId="6" fillId="12" borderId="0" xfId="0" applyFont="1" applyFill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6" borderId="1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/>
    </xf>
    <xf numFmtId="0" fontId="6" fillId="12" borderId="1" xfId="0" applyNumberFormat="1" applyFont="1" applyFill="1" applyBorder="1" applyAlignment="1">
      <alignment vertical="center" wrapText="1"/>
    </xf>
    <xf numFmtId="0" fontId="6" fillId="12" borderId="1" xfId="0" applyNumberFormat="1" applyFont="1" applyFill="1" applyBorder="1" applyAlignment="1">
      <alignment vertical="center"/>
    </xf>
    <xf numFmtId="0" fontId="44" fillId="0" borderId="1" xfId="0" applyNumberFormat="1" applyFont="1" applyBorder="1" applyAlignment="1">
      <alignment horizontal="center" vertical="center"/>
    </xf>
    <xf numFmtId="0" fontId="6" fillId="12" borderId="0" xfId="0" applyNumberFormat="1" applyFont="1" applyFill="1" applyAlignment="1">
      <alignment vertical="center"/>
    </xf>
    <xf numFmtId="0" fontId="43" fillId="0" borderId="1" xfId="0" applyNumberFormat="1" applyFont="1" applyFill="1" applyBorder="1"/>
    <xf numFmtId="0" fontId="5" fillId="0" borderId="0" xfId="0" applyNumberFormat="1" applyFont="1"/>
    <xf numFmtId="0" fontId="5" fillId="6" borderId="1" xfId="0" applyNumberFormat="1" applyFont="1" applyFill="1" applyBorder="1" applyAlignment="1">
      <alignment vertical="center"/>
    </xf>
    <xf numFmtId="0" fontId="4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38100</xdr:rowOff>
    </xdr:from>
    <xdr:to>
      <xdr:col>1</xdr:col>
      <xdr:colOff>2809875</xdr:colOff>
      <xdr:row>4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924300"/>
          <a:ext cx="26955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topLeftCell="A73" workbookViewId="0">
      <selection activeCell="C91" sqref="C91"/>
    </sheetView>
  </sheetViews>
  <sheetFormatPr defaultRowHeight="15.75" x14ac:dyDescent="0.25"/>
  <cols>
    <col min="1" max="1" width="6.7109375" style="6" customWidth="1"/>
    <col min="2" max="2" width="35.85546875" style="6" customWidth="1"/>
    <col min="3" max="3" width="13.28515625" style="6" customWidth="1"/>
    <col min="4" max="4" width="14.42578125" style="6" customWidth="1"/>
    <col min="5" max="5" width="21" style="6" customWidth="1"/>
    <col min="6" max="6" width="16.140625" style="6" bestFit="1" customWidth="1"/>
    <col min="7" max="7" width="11.28515625" style="6" customWidth="1"/>
    <col min="8" max="8" width="18.5703125" style="6" bestFit="1" customWidth="1"/>
    <col min="9" max="9" width="13.140625" style="6" customWidth="1"/>
    <col min="10" max="10" width="17.5703125" style="6" customWidth="1"/>
    <col min="11" max="11" width="10.7109375" style="6" customWidth="1"/>
    <col min="12" max="16384" width="9.140625" style="6"/>
  </cols>
  <sheetData>
    <row r="1" spans="1:10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x14ac:dyDescent="0.25">
      <c r="A2" s="155" t="s">
        <v>1</v>
      </c>
      <c r="B2" s="156" t="s">
        <v>2</v>
      </c>
      <c r="C2" s="157" t="s">
        <v>300</v>
      </c>
      <c r="D2" s="157" t="s">
        <v>3</v>
      </c>
      <c r="E2" s="156" t="s">
        <v>4</v>
      </c>
      <c r="F2" s="155" t="s">
        <v>5</v>
      </c>
      <c r="G2" s="155"/>
      <c r="H2" s="156" t="s">
        <v>6</v>
      </c>
      <c r="I2" s="157" t="s">
        <v>7</v>
      </c>
      <c r="J2" s="156" t="s">
        <v>8</v>
      </c>
    </row>
    <row r="3" spans="1:10" ht="78.75" x14ac:dyDescent="0.25">
      <c r="A3" s="155"/>
      <c r="B3" s="156"/>
      <c r="C3" s="158"/>
      <c r="D3" s="158"/>
      <c r="E3" s="156"/>
      <c r="F3" s="7" t="s">
        <v>9</v>
      </c>
      <c r="G3" s="7" t="s">
        <v>10</v>
      </c>
      <c r="H3" s="156"/>
      <c r="I3" s="158"/>
      <c r="J3" s="156"/>
    </row>
    <row r="4" spans="1:10" s="36" customFormat="1" ht="31.5" x14ac:dyDescent="0.25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135" t="s">
        <v>16</v>
      </c>
      <c r="G4" s="8" t="s">
        <v>17</v>
      </c>
      <c r="H4" s="8" t="s">
        <v>18</v>
      </c>
      <c r="I4" s="8" t="s">
        <v>19</v>
      </c>
      <c r="J4" s="8" t="s">
        <v>20</v>
      </c>
    </row>
    <row r="5" spans="1:10" ht="31.5" x14ac:dyDescent="0.25">
      <c r="A5" s="9" t="s">
        <v>21</v>
      </c>
      <c r="B5" s="10" t="s">
        <v>22</v>
      </c>
      <c r="C5" s="167"/>
      <c r="D5" s="167"/>
      <c r="E5" s="167">
        <f>SUM(E6:E18)</f>
        <v>0</v>
      </c>
      <c r="F5" s="167"/>
      <c r="G5" s="167"/>
      <c r="H5" s="167">
        <f t="shared" ref="H5:J5" si="0">SUM(H6:H18)</f>
        <v>0</v>
      </c>
      <c r="I5" s="167">
        <f t="shared" si="0"/>
        <v>0</v>
      </c>
      <c r="J5" s="167">
        <f>H5+I5+G5</f>
        <v>0</v>
      </c>
    </row>
    <row r="6" spans="1:10" ht="15.75" customHeight="1" x14ac:dyDescent="0.25">
      <c r="A6" s="136" t="s">
        <v>23</v>
      </c>
      <c r="B6" s="159" t="s">
        <v>302</v>
      </c>
      <c r="C6" s="77"/>
      <c r="D6" s="77"/>
      <c r="E6" s="77"/>
      <c r="F6" s="77"/>
      <c r="G6" s="77"/>
      <c r="H6" s="77"/>
      <c r="I6" s="77"/>
      <c r="J6" s="168"/>
    </row>
    <row r="7" spans="1:10" ht="47.25" x14ac:dyDescent="0.25">
      <c r="A7" s="138" t="s">
        <v>24</v>
      </c>
      <c r="B7" s="139" t="s">
        <v>25</v>
      </c>
      <c r="C7" s="77"/>
      <c r="D7" s="77"/>
      <c r="E7" s="77"/>
      <c r="F7" s="77"/>
      <c r="G7" s="77"/>
      <c r="H7" s="77"/>
      <c r="I7" s="77"/>
      <c r="J7" s="168"/>
    </row>
    <row r="8" spans="1:10" x14ac:dyDescent="0.25">
      <c r="A8" s="138" t="s">
        <v>26</v>
      </c>
      <c r="B8" s="137" t="s">
        <v>286</v>
      </c>
      <c r="C8" s="77"/>
      <c r="D8" s="77"/>
      <c r="E8" s="77"/>
      <c r="F8" s="77"/>
      <c r="G8" s="77"/>
      <c r="H8" s="77"/>
      <c r="I8" s="77"/>
      <c r="J8" s="168"/>
    </row>
    <row r="9" spans="1:10" ht="47.25" x14ac:dyDescent="0.25">
      <c r="A9" s="138" t="s">
        <v>27</v>
      </c>
      <c r="B9" s="139" t="s">
        <v>28</v>
      </c>
      <c r="C9" s="77"/>
      <c r="D9" s="77"/>
      <c r="E9" s="77"/>
      <c r="F9" s="77"/>
      <c r="G9" s="77"/>
      <c r="H9" s="77"/>
      <c r="I9" s="77"/>
      <c r="J9" s="168"/>
    </row>
    <row r="10" spans="1:10" ht="15.75" customHeight="1" x14ac:dyDescent="0.25">
      <c r="A10" s="138" t="s">
        <v>29</v>
      </c>
      <c r="B10" s="137" t="s">
        <v>287</v>
      </c>
      <c r="C10" s="77"/>
      <c r="D10" s="77"/>
      <c r="E10" s="77"/>
      <c r="F10" s="77"/>
      <c r="G10" s="77"/>
      <c r="H10" s="77"/>
      <c r="I10" s="77"/>
      <c r="J10" s="168"/>
    </row>
    <row r="11" spans="1:10" ht="47.25" x14ac:dyDescent="0.25">
      <c r="A11" s="138" t="s">
        <v>30</v>
      </c>
      <c r="B11" s="139" t="s">
        <v>31</v>
      </c>
      <c r="C11" s="77"/>
      <c r="D11" s="77"/>
      <c r="E11" s="77"/>
      <c r="F11" s="77"/>
      <c r="G11" s="77"/>
      <c r="H11" s="77"/>
      <c r="I11" s="77"/>
      <c r="J11" s="168"/>
    </row>
    <row r="12" spans="1:10" x14ac:dyDescent="0.25">
      <c r="A12" s="138" t="s">
        <v>294</v>
      </c>
      <c r="B12" s="159" t="s">
        <v>301</v>
      </c>
      <c r="C12" s="77"/>
      <c r="D12" s="77"/>
      <c r="E12" s="77"/>
      <c r="F12" s="77"/>
      <c r="G12" s="77"/>
      <c r="H12" s="77"/>
      <c r="I12" s="77"/>
      <c r="J12" s="168"/>
    </row>
    <row r="13" spans="1:10" ht="47.25" x14ac:dyDescent="0.25">
      <c r="A13" s="138" t="s">
        <v>295</v>
      </c>
      <c r="B13" s="139" t="s">
        <v>288</v>
      </c>
      <c r="C13" s="77"/>
      <c r="D13" s="77"/>
      <c r="E13" s="77"/>
      <c r="F13" s="77"/>
      <c r="G13" s="77"/>
      <c r="H13" s="77"/>
      <c r="I13" s="77"/>
      <c r="J13" s="168"/>
    </row>
    <row r="14" spans="1:10" x14ac:dyDescent="0.25">
      <c r="A14" s="138" t="s">
        <v>296</v>
      </c>
      <c r="B14" s="159" t="s">
        <v>289</v>
      </c>
      <c r="C14" s="77"/>
      <c r="D14" s="77"/>
      <c r="E14" s="77"/>
      <c r="F14" s="77"/>
      <c r="G14" s="77"/>
      <c r="H14" s="77"/>
      <c r="I14" s="77"/>
      <c r="J14" s="168"/>
    </row>
    <row r="15" spans="1:10" ht="47.25" x14ac:dyDescent="0.25">
      <c r="A15" s="138" t="s">
        <v>297</v>
      </c>
      <c r="B15" s="139" t="s">
        <v>290</v>
      </c>
      <c r="C15" s="77"/>
      <c r="D15" s="77"/>
      <c r="E15" s="77"/>
      <c r="F15" s="77"/>
      <c r="G15" s="77"/>
      <c r="H15" s="77"/>
      <c r="I15" s="77"/>
      <c r="J15" s="168"/>
    </row>
    <row r="16" spans="1:10" x14ac:dyDescent="0.25">
      <c r="A16" s="138"/>
      <c r="B16" s="139" t="s">
        <v>293</v>
      </c>
      <c r="C16" s="77"/>
      <c r="D16" s="77"/>
      <c r="E16" s="77"/>
      <c r="F16" s="77"/>
      <c r="G16" s="77"/>
      <c r="H16" s="77"/>
      <c r="I16" s="77"/>
      <c r="J16" s="168"/>
    </row>
    <row r="17" spans="1:10" x14ac:dyDescent="0.25">
      <c r="A17" s="138" t="s">
        <v>298</v>
      </c>
      <c r="B17" s="159" t="s">
        <v>291</v>
      </c>
      <c r="C17" s="77"/>
      <c r="D17" s="77"/>
      <c r="E17" s="77"/>
      <c r="F17" s="77"/>
      <c r="G17" s="77"/>
      <c r="H17" s="77"/>
      <c r="I17" s="77"/>
      <c r="J17" s="168"/>
    </row>
    <row r="18" spans="1:10" ht="47.25" x14ac:dyDescent="0.25">
      <c r="A18" s="138" t="s">
        <v>299</v>
      </c>
      <c r="B18" s="139" t="s">
        <v>292</v>
      </c>
      <c r="C18" s="77"/>
      <c r="D18" s="77"/>
      <c r="E18" s="77"/>
      <c r="F18" s="77"/>
      <c r="G18" s="77"/>
      <c r="H18" s="77"/>
      <c r="I18" s="77"/>
      <c r="J18" s="168"/>
    </row>
    <row r="19" spans="1:10" ht="47.25" x14ac:dyDescent="0.25">
      <c r="A19" s="12" t="s">
        <v>32</v>
      </c>
      <c r="B19" s="13" t="s">
        <v>33</v>
      </c>
      <c r="C19" s="169"/>
      <c r="D19" s="169"/>
      <c r="E19" s="170">
        <f>SUM(E20,E21,E22,E23)</f>
        <v>0</v>
      </c>
      <c r="F19" s="170"/>
      <c r="G19" s="170"/>
      <c r="H19" s="170">
        <f>SUM(H20,H21,H22,H23)</f>
        <v>0</v>
      </c>
      <c r="I19" s="170">
        <f t="shared" ref="I19:J19" si="1">SUM(I20,I21,I22,I23)</f>
        <v>0</v>
      </c>
      <c r="J19" s="167">
        <f t="shared" ref="J6:J69" si="2">H19+I19+G19</f>
        <v>0</v>
      </c>
    </row>
    <row r="20" spans="1:10" ht="15.75" customHeight="1" x14ac:dyDescent="0.25">
      <c r="A20" s="14" t="s">
        <v>34</v>
      </c>
      <c r="B20" s="15" t="s">
        <v>35</v>
      </c>
      <c r="C20" s="171"/>
      <c r="D20" s="171"/>
      <c r="E20" s="171"/>
      <c r="F20" s="171"/>
      <c r="G20" s="171"/>
      <c r="H20" s="172"/>
      <c r="I20" s="172"/>
      <c r="J20" s="172"/>
    </row>
    <row r="21" spans="1:10" ht="15.75" customHeight="1" x14ac:dyDescent="0.25">
      <c r="A21" s="14" t="s">
        <v>36</v>
      </c>
      <c r="B21" s="15" t="s">
        <v>37</v>
      </c>
      <c r="C21" s="171"/>
      <c r="D21" s="171"/>
      <c r="E21" s="171"/>
      <c r="F21" s="171"/>
      <c r="G21" s="171"/>
      <c r="H21" s="172"/>
      <c r="I21" s="172"/>
      <c r="J21" s="172"/>
    </row>
    <row r="22" spans="1:10" ht="31.5" x14ac:dyDescent="0.25">
      <c r="A22" s="14" t="s">
        <v>38</v>
      </c>
      <c r="B22" s="15" t="s">
        <v>39</v>
      </c>
      <c r="C22" s="171"/>
      <c r="D22" s="171"/>
      <c r="E22" s="171"/>
      <c r="F22" s="171"/>
      <c r="G22" s="171"/>
      <c r="H22" s="172"/>
      <c r="I22" s="172"/>
      <c r="J22" s="172"/>
    </row>
    <row r="23" spans="1:10" ht="47.25" x14ac:dyDescent="0.25">
      <c r="A23" s="14" t="s">
        <v>40</v>
      </c>
      <c r="B23" s="15" t="s">
        <v>41</v>
      </c>
      <c r="C23" s="173"/>
      <c r="D23" s="173"/>
      <c r="E23" s="171"/>
      <c r="F23" s="171"/>
      <c r="G23" s="171"/>
      <c r="H23" s="172"/>
      <c r="I23" s="172"/>
      <c r="J23" s="172"/>
    </row>
    <row r="24" spans="1:10" ht="78.75" x14ac:dyDescent="0.25">
      <c r="A24" s="16" t="s">
        <v>42</v>
      </c>
      <c r="B24" s="10" t="s">
        <v>43</v>
      </c>
      <c r="C24" s="174"/>
      <c r="D24" s="174"/>
      <c r="E24" s="167">
        <f t="shared" ref="E24:J24" si="3">E25+E26</f>
        <v>0</v>
      </c>
      <c r="F24" s="167">
        <f t="shared" si="3"/>
        <v>0</v>
      </c>
      <c r="G24" s="167">
        <f t="shared" si="3"/>
        <v>0</v>
      </c>
      <c r="H24" s="167">
        <f t="shared" si="3"/>
        <v>0</v>
      </c>
      <c r="I24" s="167">
        <f t="shared" si="3"/>
        <v>0</v>
      </c>
      <c r="J24" s="167">
        <f t="shared" si="2"/>
        <v>0</v>
      </c>
    </row>
    <row r="25" spans="1:10" ht="15.75" customHeight="1" x14ac:dyDescent="0.25">
      <c r="A25" s="18" t="s">
        <v>44</v>
      </c>
      <c r="B25" s="18" t="s">
        <v>45</v>
      </c>
      <c r="C25" s="175"/>
      <c r="D25" s="176"/>
      <c r="E25" s="77"/>
      <c r="F25" s="77"/>
      <c r="G25" s="77"/>
      <c r="H25" s="77"/>
      <c r="I25" s="175"/>
      <c r="J25" s="175"/>
    </row>
    <row r="26" spans="1:10" x14ac:dyDescent="0.25">
      <c r="A26" s="17" t="s">
        <v>46</v>
      </c>
      <c r="B26" s="18" t="s">
        <v>282</v>
      </c>
      <c r="C26" s="177"/>
      <c r="D26" s="177"/>
      <c r="E26" s="178"/>
      <c r="F26" s="178"/>
      <c r="G26" s="178"/>
      <c r="H26" s="178"/>
      <c r="I26" s="178"/>
      <c r="J26" s="175"/>
    </row>
    <row r="27" spans="1:10" ht="126" x14ac:dyDescent="0.25">
      <c r="A27" s="16" t="s">
        <v>47</v>
      </c>
      <c r="B27" s="10" t="s">
        <v>141</v>
      </c>
      <c r="C27" s="174"/>
      <c r="D27" s="174"/>
      <c r="E27" s="167">
        <f>E28+E33+E38+E42+E47</f>
        <v>0</v>
      </c>
      <c r="F27" s="167">
        <f>F28+F33+F38+F42+F47</f>
        <v>0</v>
      </c>
      <c r="G27" s="167">
        <f>G28+G33+G38+G42+G47</f>
        <v>0</v>
      </c>
      <c r="H27" s="167">
        <f>H28+H33+H38+H42+H47</f>
        <v>0</v>
      </c>
      <c r="I27" s="167">
        <f>I28+I33+I38+I42+I47</f>
        <v>0</v>
      </c>
      <c r="J27" s="167">
        <f t="shared" si="2"/>
        <v>0</v>
      </c>
    </row>
    <row r="28" spans="1:10" ht="15.75" customHeight="1" x14ac:dyDescent="0.25">
      <c r="A28" s="161" t="s">
        <v>48</v>
      </c>
      <c r="B28" s="163" t="s">
        <v>49</v>
      </c>
      <c r="C28" s="179"/>
      <c r="D28" s="179"/>
      <c r="E28" s="180">
        <f t="shared" ref="E28:J28" si="4">SUM(E29:E32)</f>
        <v>0</v>
      </c>
      <c r="F28" s="180">
        <f t="shared" si="4"/>
        <v>0</v>
      </c>
      <c r="G28" s="180">
        <f t="shared" si="4"/>
        <v>0</v>
      </c>
      <c r="H28" s="180">
        <f t="shared" si="4"/>
        <v>0</v>
      </c>
      <c r="I28" s="180">
        <f t="shared" si="4"/>
        <v>0</v>
      </c>
      <c r="J28" s="179">
        <f>G28+H28+I28</f>
        <v>0</v>
      </c>
    </row>
    <row r="29" spans="1:10" s="19" customFormat="1" ht="15.75" customHeight="1" x14ac:dyDescent="0.25">
      <c r="A29" s="14" t="s">
        <v>50</v>
      </c>
      <c r="B29" s="147" t="s">
        <v>303</v>
      </c>
      <c r="C29" s="181"/>
      <c r="D29" s="77"/>
      <c r="E29" s="77"/>
      <c r="F29" s="77"/>
      <c r="G29" s="77"/>
      <c r="H29" s="77"/>
      <c r="I29" s="77"/>
      <c r="J29" s="77"/>
    </row>
    <row r="30" spans="1:10" s="19" customFormat="1" ht="15.75" customHeight="1" x14ac:dyDescent="0.25">
      <c r="A30" s="14" t="s">
        <v>51</v>
      </c>
      <c r="B30" s="147" t="s">
        <v>303</v>
      </c>
      <c r="C30" s="181"/>
      <c r="D30" s="77"/>
      <c r="E30" s="77"/>
      <c r="F30" s="77"/>
      <c r="G30" s="77"/>
      <c r="H30" s="77"/>
      <c r="I30" s="77"/>
      <c r="J30" s="77"/>
    </row>
    <row r="31" spans="1:10" s="19" customFormat="1" ht="15.75" customHeight="1" x14ac:dyDescent="0.25">
      <c r="A31" s="14" t="s">
        <v>52</v>
      </c>
      <c r="B31" s="147" t="s">
        <v>303</v>
      </c>
      <c r="C31" s="181"/>
      <c r="D31" s="77"/>
      <c r="E31" s="77"/>
      <c r="F31" s="77"/>
      <c r="G31" s="77"/>
      <c r="H31" s="77"/>
      <c r="I31" s="77"/>
      <c r="J31" s="77"/>
    </row>
    <row r="32" spans="1:10" s="19" customFormat="1" ht="15.75" customHeight="1" x14ac:dyDescent="0.25">
      <c r="A32" s="14" t="s">
        <v>139</v>
      </c>
      <c r="B32" s="147" t="s">
        <v>283</v>
      </c>
      <c r="C32" s="181"/>
      <c r="D32" s="77"/>
      <c r="E32" s="77"/>
      <c r="F32" s="77"/>
      <c r="G32" s="77"/>
      <c r="H32" s="77"/>
      <c r="I32" s="77"/>
      <c r="J32" s="77"/>
    </row>
    <row r="33" spans="1:11" ht="15.75" customHeight="1" x14ac:dyDescent="0.25">
      <c r="A33" s="161" t="s">
        <v>54</v>
      </c>
      <c r="B33" s="162" t="s">
        <v>55</v>
      </c>
      <c r="C33" s="182"/>
      <c r="D33" s="182"/>
      <c r="E33" s="180">
        <f>SUM(E34:E37)</f>
        <v>0</v>
      </c>
      <c r="F33" s="180">
        <f>SUM(F34:F37)</f>
        <v>0</v>
      </c>
      <c r="G33" s="180">
        <f>SUM(G34:G37)</f>
        <v>0</v>
      </c>
      <c r="H33" s="180">
        <f>SUM(H34:H37)</f>
        <v>0</v>
      </c>
      <c r="I33" s="180">
        <f>SUM(I34:I37)</f>
        <v>0</v>
      </c>
      <c r="J33" s="179">
        <f>G33+H33+I33</f>
        <v>0</v>
      </c>
    </row>
    <row r="34" spans="1:11" s="19" customFormat="1" ht="15.75" customHeight="1" x14ac:dyDescent="0.25">
      <c r="A34" s="14" t="s">
        <v>56</v>
      </c>
      <c r="B34" s="147" t="s">
        <v>303</v>
      </c>
      <c r="C34" s="181"/>
      <c r="D34" s="183"/>
      <c r="E34" s="77"/>
      <c r="F34" s="77"/>
      <c r="G34" s="184"/>
      <c r="H34" s="77"/>
      <c r="I34" s="77"/>
      <c r="J34" s="168"/>
    </row>
    <row r="35" spans="1:11" s="19" customFormat="1" ht="15.75" customHeight="1" x14ac:dyDescent="0.25">
      <c r="A35" s="14" t="s">
        <v>57</v>
      </c>
      <c r="B35" s="147" t="s">
        <v>303</v>
      </c>
      <c r="C35" s="181"/>
      <c r="D35" s="183"/>
      <c r="E35" s="77"/>
      <c r="F35" s="77"/>
      <c r="G35" s="77"/>
      <c r="H35" s="77"/>
      <c r="I35" s="77"/>
      <c r="J35" s="168"/>
    </row>
    <row r="36" spans="1:11" s="19" customFormat="1" ht="15.75" customHeight="1" x14ac:dyDescent="0.25">
      <c r="A36" s="14" t="s">
        <v>58</v>
      </c>
      <c r="B36" s="147" t="s">
        <v>303</v>
      </c>
      <c r="C36" s="181"/>
      <c r="D36" s="183"/>
      <c r="E36" s="77"/>
      <c r="F36" s="77"/>
      <c r="G36" s="77"/>
      <c r="H36" s="77"/>
      <c r="I36" s="77"/>
      <c r="J36" s="168"/>
    </row>
    <row r="37" spans="1:11" s="19" customFormat="1" ht="15.75" customHeight="1" x14ac:dyDescent="0.25">
      <c r="A37" s="14" t="s">
        <v>140</v>
      </c>
      <c r="B37" s="147" t="s">
        <v>283</v>
      </c>
      <c r="C37" s="181"/>
      <c r="D37" s="183"/>
      <c r="E37" s="77"/>
      <c r="F37" s="77"/>
      <c r="G37" s="77"/>
      <c r="H37" s="77"/>
      <c r="I37" s="77"/>
      <c r="J37" s="168"/>
    </row>
    <row r="38" spans="1:11" s="38" customFormat="1" ht="15.75" customHeight="1" x14ac:dyDescent="0.25">
      <c r="A38" s="161" t="s">
        <v>59</v>
      </c>
      <c r="B38" s="163" t="s">
        <v>142</v>
      </c>
      <c r="C38" s="179"/>
      <c r="D38" s="179"/>
      <c r="E38" s="180">
        <f>SUM(E39:E41)</f>
        <v>0</v>
      </c>
      <c r="F38" s="180">
        <f t="shared" ref="F38:J38" si="5">SUM(F39:F41)</f>
        <v>0</v>
      </c>
      <c r="G38" s="180">
        <f t="shared" si="5"/>
        <v>0</v>
      </c>
      <c r="H38" s="180">
        <f t="shared" si="5"/>
        <v>0</v>
      </c>
      <c r="I38" s="180">
        <f t="shared" si="5"/>
        <v>0</v>
      </c>
      <c r="J38" s="179">
        <f>G38+H38+I38</f>
        <v>0</v>
      </c>
    </row>
    <row r="39" spans="1:11" s="19" customFormat="1" ht="15.75" customHeight="1" x14ac:dyDescent="0.25">
      <c r="A39" s="14" t="s">
        <v>60</v>
      </c>
      <c r="B39" s="147" t="s">
        <v>303</v>
      </c>
      <c r="C39" s="181"/>
      <c r="D39" s="176"/>
      <c r="E39" s="77"/>
      <c r="F39" s="77"/>
      <c r="G39" s="77"/>
      <c r="H39" s="77"/>
      <c r="I39" s="185"/>
      <c r="J39" s="168"/>
    </row>
    <row r="40" spans="1:11" s="19" customFormat="1" ht="15.75" customHeight="1" x14ac:dyDescent="0.25">
      <c r="A40" s="14" t="s">
        <v>61</v>
      </c>
      <c r="B40" s="147" t="s">
        <v>303</v>
      </c>
      <c r="C40" s="181"/>
      <c r="D40" s="176"/>
      <c r="E40" s="77"/>
      <c r="F40" s="77"/>
      <c r="G40" s="77"/>
      <c r="H40" s="77"/>
      <c r="I40" s="185"/>
      <c r="J40" s="168"/>
    </row>
    <row r="41" spans="1:11" s="19" customFormat="1" ht="15.75" customHeight="1" x14ac:dyDescent="0.25">
      <c r="A41" s="14" t="s">
        <v>62</v>
      </c>
      <c r="B41" s="147" t="s">
        <v>303</v>
      </c>
      <c r="C41" s="181"/>
      <c r="D41" s="176"/>
      <c r="E41" s="77"/>
      <c r="F41" s="77"/>
      <c r="G41" s="77"/>
      <c r="H41" s="77"/>
      <c r="I41" s="185"/>
      <c r="J41" s="168"/>
    </row>
    <row r="42" spans="1:11" s="38" customFormat="1" ht="15.75" customHeight="1" x14ac:dyDescent="0.25">
      <c r="A42" s="161" t="s">
        <v>63</v>
      </c>
      <c r="B42" s="163" t="s">
        <v>143</v>
      </c>
      <c r="C42" s="179"/>
      <c r="D42" s="179"/>
      <c r="E42" s="180">
        <f>SUM(E43:E45)</f>
        <v>0</v>
      </c>
      <c r="F42" s="180">
        <f>SUM(F43:F45)</f>
        <v>0</v>
      </c>
      <c r="G42" s="180">
        <f>SUM(G43:G45)</f>
        <v>0</v>
      </c>
      <c r="H42" s="180">
        <f>SUM(H43:H45)</f>
        <v>0</v>
      </c>
      <c r="I42" s="180">
        <f>SUM(I43:I45)</f>
        <v>0</v>
      </c>
      <c r="J42" s="179">
        <f>H42+I42+G42</f>
        <v>0</v>
      </c>
      <c r="K42" s="148"/>
    </row>
    <row r="43" spans="1:11" s="19" customFormat="1" ht="15.75" customHeight="1" x14ac:dyDescent="0.25">
      <c r="A43" s="14" t="s">
        <v>64</v>
      </c>
      <c r="B43" s="160" t="s">
        <v>303</v>
      </c>
      <c r="C43" s="186"/>
      <c r="D43" s="77"/>
      <c r="E43" s="77"/>
      <c r="F43" s="77"/>
      <c r="G43" s="77"/>
      <c r="H43" s="77"/>
      <c r="I43" s="185"/>
      <c r="J43" s="168"/>
      <c r="K43" s="148"/>
    </row>
    <row r="44" spans="1:11" s="19" customFormat="1" ht="15.75" customHeight="1" x14ac:dyDescent="0.25">
      <c r="A44" s="14" t="s">
        <v>65</v>
      </c>
      <c r="B44" s="160" t="s">
        <v>303</v>
      </c>
      <c r="C44" s="186"/>
      <c r="D44" s="77"/>
      <c r="E44" s="77"/>
      <c r="F44" s="77"/>
      <c r="G44" s="77"/>
      <c r="H44" s="77"/>
      <c r="I44" s="185"/>
      <c r="J44" s="168"/>
      <c r="K44" s="148"/>
    </row>
    <row r="45" spans="1:11" s="19" customFormat="1" ht="15.75" customHeight="1" x14ac:dyDescent="0.25">
      <c r="A45" s="14" t="s">
        <v>66</v>
      </c>
      <c r="B45" s="160" t="s">
        <v>303</v>
      </c>
      <c r="C45" s="186"/>
      <c r="D45" s="77"/>
      <c r="E45" s="77"/>
      <c r="F45" s="77"/>
      <c r="G45" s="77"/>
      <c r="H45" s="77"/>
      <c r="I45" s="185"/>
      <c r="J45" s="168"/>
      <c r="K45" s="148"/>
    </row>
    <row r="46" spans="1:11" s="19" customFormat="1" ht="15.75" customHeight="1" x14ac:dyDescent="0.25">
      <c r="A46" s="14"/>
      <c r="B46" s="146"/>
      <c r="C46" s="183"/>
      <c r="D46" s="77"/>
      <c r="E46" s="77"/>
      <c r="F46" s="77"/>
      <c r="G46" s="77"/>
      <c r="H46" s="77"/>
      <c r="I46" s="185"/>
      <c r="J46" s="168"/>
      <c r="K46" s="148"/>
    </row>
    <row r="47" spans="1:11" s="19" customFormat="1" ht="47.25" x14ac:dyDescent="0.25">
      <c r="A47" s="163" t="s">
        <v>284</v>
      </c>
      <c r="B47" s="163" t="s">
        <v>285</v>
      </c>
      <c r="C47" s="179"/>
      <c r="D47" s="179"/>
      <c r="E47" s="179">
        <f>SUM(E48:E49)</f>
        <v>0</v>
      </c>
      <c r="F47" s="179">
        <f t="shared" ref="F47:J47" si="6">SUM(F48:F49)</f>
        <v>0</v>
      </c>
      <c r="G47" s="179">
        <f t="shared" si="6"/>
        <v>0</v>
      </c>
      <c r="H47" s="179">
        <f t="shared" si="6"/>
        <v>0</v>
      </c>
      <c r="I47" s="179">
        <f t="shared" si="6"/>
        <v>0</v>
      </c>
      <c r="J47" s="179">
        <f>G47+H47+I47</f>
        <v>0</v>
      </c>
      <c r="K47" s="148"/>
    </row>
    <row r="48" spans="1:11" s="19" customFormat="1" x14ac:dyDescent="0.25">
      <c r="A48" s="164" t="s">
        <v>305</v>
      </c>
      <c r="B48" s="164" t="s">
        <v>283</v>
      </c>
      <c r="C48" s="187"/>
      <c r="D48" s="187"/>
      <c r="E48" s="187"/>
      <c r="F48" s="187"/>
      <c r="G48" s="187"/>
      <c r="H48" s="187"/>
      <c r="I48" s="187"/>
      <c r="J48" s="168"/>
      <c r="K48" s="148"/>
    </row>
    <row r="49" spans="1:11" s="19" customFormat="1" ht="15.75" customHeight="1" x14ac:dyDescent="0.25">
      <c r="A49" s="17" t="s">
        <v>304</v>
      </c>
      <c r="B49" s="11" t="s">
        <v>293</v>
      </c>
      <c r="C49" s="175"/>
      <c r="D49" s="77"/>
      <c r="E49" s="77"/>
      <c r="F49" s="77"/>
      <c r="G49" s="77"/>
      <c r="H49" s="77"/>
      <c r="I49" s="77"/>
      <c r="J49" s="168"/>
      <c r="K49" s="148"/>
    </row>
    <row r="50" spans="1:11" ht="94.5" x14ac:dyDescent="0.25">
      <c r="A50" s="16" t="s">
        <v>67</v>
      </c>
      <c r="B50" s="10" t="s">
        <v>68</v>
      </c>
      <c r="C50" s="174"/>
      <c r="D50" s="174"/>
      <c r="E50" s="167">
        <f t="shared" ref="E50:J50" si="7">SUM(E51:E52)</f>
        <v>0</v>
      </c>
      <c r="F50" s="167">
        <f t="shared" si="7"/>
        <v>0</v>
      </c>
      <c r="G50" s="167">
        <f t="shared" si="7"/>
        <v>0</v>
      </c>
      <c r="H50" s="167">
        <f t="shared" si="7"/>
        <v>0</v>
      </c>
      <c r="I50" s="167">
        <f t="shared" si="7"/>
        <v>0</v>
      </c>
      <c r="J50" s="167">
        <f t="shared" si="7"/>
        <v>0</v>
      </c>
    </row>
    <row r="51" spans="1:11" s="19" customFormat="1" ht="15.75" customHeight="1" x14ac:dyDescent="0.25">
      <c r="A51" s="14" t="s">
        <v>69</v>
      </c>
      <c r="B51" s="20" t="s">
        <v>303</v>
      </c>
      <c r="C51" s="175"/>
      <c r="D51" s="77"/>
      <c r="E51" s="77"/>
      <c r="F51" s="77"/>
      <c r="G51" s="77"/>
      <c r="H51" s="77"/>
      <c r="I51" s="77"/>
      <c r="J51" s="168"/>
    </row>
    <row r="52" spans="1:11" ht="15.75" customHeight="1" x14ac:dyDescent="0.25">
      <c r="A52" s="14"/>
      <c r="B52" s="18"/>
      <c r="C52" s="177"/>
      <c r="D52" s="177"/>
      <c r="E52" s="178"/>
      <c r="F52" s="178"/>
      <c r="G52" s="178"/>
      <c r="H52" s="178"/>
      <c r="I52" s="178"/>
      <c r="J52" s="168"/>
    </row>
    <row r="53" spans="1:11" ht="126" x14ac:dyDescent="0.25">
      <c r="A53" s="16" t="s">
        <v>70</v>
      </c>
      <c r="B53" s="10" t="s">
        <v>71</v>
      </c>
      <c r="C53" s="174"/>
      <c r="D53" s="174"/>
      <c r="E53" s="167">
        <f>E54</f>
        <v>0</v>
      </c>
      <c r="F53" s="167">
        <f>F54</f>
        <v>0</v>
      </c>
      <c r="G53" s="167">
        <f>G54</f>
        <v>0</v>
      </c>
      <c r="H53" s="167">
        <f>E53+F53</f>
        <v>0</v>
      </c>
      <c r="I53" s="167">
        <f>F53+G53</f>
        <v>0</v>
      </c>
      <c r="J53" s="167">
        <f>G53+H53</f>
        <v>0</v>
      </c>
    </row>
    <row r="54" spans="1:11" ht="15.75" customHeight="1" x14ac:dyDescent="0.25">
      <c r="A54" s="22" t="s">
        <v>72</v>
      </c>
      <c r="B54" s="23" t="s">
        <v>53</v>
      </c>
      <c r="C54" s="188"/>
      <c r="D54" s="188"/>
      <c r="E54" s="172"/>
      <c r="F54" s="172"/>
      <c r="G54" s="172"/>
      <c r="H54" s="172"/>
      <c r="I54" s="172"/>
      <c r="J54" s="168"/>
    </row>
    <row r="55" spans="1:11" ht="15.75" customHeight="1" x14ac:dyDescent="0.25">
      <c r="A55" s="16" t="s">
        <v>73</v>
      </c>
      <c r="B55" s="10" t="s">
        <v>74</v>
      </c>
      <c r="C55" s="167"/>
      <c r="D55" s="167"/>
      <c r="E55" s="167">
        <f>SUM(E56:E58)</f>
        <v>0</v>
      </c>
      <c r="F55" s="167">
        <f t="shared" ref="F55:J55" si="8">SUM(F56:F58)</f>
        <v>0</v>
      </c>
      <c r="G55" s="167">
        <f t="shared" si="8"/>
        <v>0</v>
      </c>
      <c r="H55" s="167">
        <f t="shared" si="8"/>
        <v>0</v>
      </c>
      <c r="I55" s="167">
        <f t="shared" si="8"/>
        <v>0</v>
      </c>
      <c r="J55" s="167">
        <f t="shared" si="8"/>
        <v>0</v>
      </c>
    </row>
    <row r="56" spans="1:11" ht="15.75" customHeight="1" x14ac:dyDescent="0.25">
      <c r="A56" s="14" t="s">
        <v>75</v>
      </c>
      <c r="B56" s="147" t="s">
        <v>303</v>
      </c>
      <c r="C56" s="181"/>
      <c r="D56" s="176"/>
      <c r="E56" s="77"/>
      <c r="F56" s="77"/>
      <c r="G56" s="77"/>
      <c r="H56" s="77"/>
      <c r="I56" s="185"/>
      <c r="J56" s="168"/>
    </row>
    <row r="57" spans="1:11" ht="15.75" customHeight="1" x14ac:dyDescent="0.25">
      <c r="A57" s="14" t="s">
        <v>76</v>
      </c>
      <c r="B57" s="147" t="s">
        <v>303</v>
      </c>
      <c r="C57" s="181"/>
      <c r="D57" s="176"/>
      <c r="E57" s="77"/>
      <c r="F57" s="77"/>
      <c r="G57" s="77"/>
      <c r="H57" s="77"/>
      <c r="I57" s="185"/>
      <c r="J57" s="168"/>
    </row>
    <row r="58" spans="1:11" ht="15.75" customHeight="1" x14ac:dyDescent="0.25">
      <c r="A58" s="14"/>
      <c r="B58" s="18"/>
      <c r="C58" s="178"/>
      <c r="D58" s="178"/>
      <c r="E58" s="171"/>
      <c r="F58" s="171"/>
      <c r="G58" s="171"/>
      <c r="H58" s="172"/>
      <c r="I58" s="172"/>
      <c r="J58" s="168"/>
    </row>
    <row r="59" spans="1:11" ht="47.25" x14ac:dyDescent="0.25">
      <c r="A59" s="16" t="s">
        <v>77</v>
      </c>
      <c r="B59" s="10" t="s">
        <v>78</v>
      </c>
      <c r="C59" s="174"/>
      <c r="D59" s="174"/>
      <c r="E59" s="167">
        <f>C59*D59</f>
        <v>0</v>
      </c>
      <c r="F59" s="167">
        <f>F60</f>
        <v>0</v>
      </c>
      <c r="G59" s="167">
        <v>0</v>
      </c>
      <c r="H59" s="167">
        <f>H60</f>
        <v>0</v>
      </c>
      <c r="I59" s="167">
        <f>I60</f>
        <v>0</v>
      </c>
      <c r="J59" s="167">
        <f>J60</f>
        <v>0</v>
      </c>
    </row>
    <row r="60" spans="1:11" x14ac:dyDescent="0.25">
      <c r="A60" s="14" t="s">
        <v>149</v>
      </c>
      <c r="B60" s="3" t="s">
        <v>283</v>
      </c>
      <c r="C60" s="175"/>
      <c r="D60" s="189"/>
      <c r="E60" s="189"/>
      <c r="F60" s="189"/>
      <c r="G60" s="175"/>
      <c r="H60" s="175"/>
      <c r="I60" s="175"/>
      <c r="J60" s="168"/>
    </row>
    <row r="61" spans="1:11" ht="63" x14ac:dyDescent="0.25">
      <c r="A61" s="16" t="s">
        <v>79</v>
      </c>
      <c r="B61" s="10" t="s">
        <v>80</v>
      </c>
      <c r="C61" s="174"/>
      <c r="D61" s="174"/>
      <c r="E61" s="167"/>
      <c r="F61" s="167"/>
      <c r="G61" s="167"/>
      <c r="H61" s="167"/>
      <c r="I61" s="167"/>
      <c r="J61" s="167"/>
    </row>
    <row r="62" spans="1:11" ht="47.25" x14ac:dyDescent="0.25">
      <c r="A62" s="16" t="s">
        <v>81</v>
      </c>
      <c r="B62" s="10" t="s">
        <v>82</v>
      </c>
      <c r="C62" s="167"/>
      <c r="D62" s="167"/>
      <c r="E62" s="167"/>
      <c r="F62" s="167"/>
      <c r="G62" s="167"/>
      <c r="H62" s="167"/>
      <c r="I62" s="167"/>
      <c r="J62" s="167"/>
    </row>
    <row r="63" spans="1:11" ht="31.5" x14ac:dyDescent="0.25">
      <c r="A63" s="16" t="s">
        <v>83</v>
      </c>
      <c r="B63" s="10" t="s">
        <v>84</v>
      </c>
      <c r="C63" s="167"/>
      <c r="D63" s="167"/>
      <c r="E63" s="167"/>
      <c r="F63" s="167"/>
      <c r="G63" s="167"/>
      <c r="H63" s="167"/>
      <c r="I63" s="167"/>
      <c r="J63" s="167"/>
    </row>
    <row r="64" spans="1:11" ht="47.25" x14ac:dyDescent="0.25">
      <c r="A64" s="9" t="s">
        <v>85</v>
      </c>
      <c r="B64" s="10" t="s">
        <v>86</v>
      </c>
      <c r="C64" s="174"/>
      <c r="D64" s="174"/>
      <c r="E64" s="167"/>
      <c r="F64" s="167"/>
      <c r="G64" s="167"/>
      <c r="H64" s="167"/>
      <c r="I64" s="167"/>
      <c r="J64" s="167"/>
    </row>
    <row r="65" spans="1:10" ht="47.25" x14ac:dyDescent="0.25">
      <c r="A65" s="16" t="s">
        <v>87</v>
      </c>
      <c r="B65" s="10" t="s">
        <v>88</v>
      </c>
      <c r="C65" s="174"/>
      <c r="D65" s="174"/>
      <c r="E65" s="167"/>
      <c r="F65" s="167"/>
      <c r="G65" s="167"/>
      <c r="H65" s="167"/>
      <c r="I65" s="167"/>
      <c r="J65" s="167"/>
    </row>
    <row r="66" spans="1:10" x14ac:dyDescent="0.25">
      <c r="A66" s="14" t="s">
        <v>89</v>
      </c>
      <c r="B66" s="18" t="s">
        <v>53</v>
      </c>
      <c r="C66" s="177"/>
      <c r="D66" s="177"/>
      <c r="E66" s="171"/>
      <c r="F66" s="171"/>
      <c r="G66" s="171"/>
      <c r="H66" s="172"/>
      <c r="I66" s="172"/>
      <c r="J66" s="168"/>
    </row>
    <row r="67" spans="1:10" ht="15.75" customHeight="1" x14ac:dyDescent="0.25">
      <c r="A67" s="14" t="s">
        <v>90</v>
      </c>
      <c r="B67" s="18" t="s">
        <v>53</v>
      </c>
      <c r="C67" s="177"/>
      <c r="D67" s="177"/>
      <c r="E67" s="171"/>
      <c r="F67" s="171"/>
      <c r="G67" s="171"/>
      <c r="H67" s="172"/>
      <c r="I67" s="172"/>
      <c r="J67" s="168"/>
    </row>
    <row r="68" spans="1:10" ht="47.25" x14ac:dyDescent="0.25">
      <c r="A68" s="16" t="s">
        <v>91</v>
      </c>
      <c r="B68" s="10" t="s">
        <v>92</v>
      </c>
      <c r="C68" s="174"/>
      <c r="D68" s="174"/>
      <c r="E68" s="170">
        <f>SUM(E69:E71)</f>
        <v>0</v>
      </c>
      <c r="F68" s="170">
        <f>SUM(F69:F71)</f>
        <v>0</v>
      </c>
      <c r="G68" s="170">
        <f>SUM(G69:G71)</f>
        <v>0</v>
      </c>
      <c r="H68" s="170">
        <f>SUM(H69:H71)</f>
        <v>0</v>
      </c>
      <c r="I68" s="170">
        <f t="shared" ref="I68:J68" si="9">SUM(I69:I71)</f>
        <v>0</v>
      </c>
      <c r="J68" s="170">
        <f t="shared" si="9"/>
        <v>0</v>
      </c>
    </row>
    <row r="69" spans="1:10" s="19" customFormat="1" ht="15.75" customHeight="1" x14ac:dyDescent="0.25">
      <c r="A69" s="14" t="s">
        <v>93</v>
      </c>
      <c r="B69" s="147" t="s">
        <v>303</v>
      </c>
      <c r="C69" s="181"/>
      <c r="D69" s="77"/>
      <c r="E69" s="77"/>
      <c r="F69" s="77"/>
      <c r="G69" s="77"/>
      <c r="H69" s="77"/>
      <c r="I69" s="77"/>
      <c r="J69" s="168"/>
    </row>
    <row r="70" spans="1:10" s="19" customFormat="1" ht="15.75" customHeight="1" x14ac:dyDescent="0.25">
      <c r="A70" s="14" t="s">
        <v>94</v>
      </c>
      <c r="B70" s="147" t="s">
        <v>303</v>
      </c>
      <c r="C70" s="181"/>
      <c r="D70" s="77"/>
      <c r="E70" s="77"/>
      <c r="F70" s="77"/>
      <c r="G70" s="77"/>
      <c r="H70" s="77"/>
      <c r="I70" s="185"/>
      <c r="J70" s="168"/>
    </row>
    <row r="71" spans="1:10" s="19" customFormat="1" ht="15.75" customHeight="1" x14ac:dyDescent="0.25">
      <c r="A71" s="14" t="s">
        <v>144</v>
      </c>
      <c r="B71" s="147" t="s">
        <v>303</v>
      </c>
      <c r="C71" s="181"/>
      <c r="D71" s="77"/>
      <c r="E71" s="77"/>
      <c r="F71" s="77"/>
      <c r="G71" s="77"/>
      <c r="H71" s="77"/>
      <c r="I71" s="185"/>
      <c r="J71" s="168"/>
    </row>
    <row r="72" spans="1:10" ht="15.75" customHeight="1" x14ac:dyDescent="0.25">
      <c r="A72" s="16" t="s">
        <v>95</v>
      </c>
      <c r="B72" s="10" t="s">
        <v>96</v>
      </c>
      <c r="C72" s="167"/>
      <c r="D72" s="167"/>
      <c r="E72" s="167">
        <f t="shared" ref="E72:J72" si="10">SUM(E73:E77)</f>
        <v>0</v>
      </c>
      <c r="F72" s="167">
        <f t="shared" si="10"/>
        <v>0</v>
      </c>
      <c r="G72" s="167">
        <f t="shared" si="10"/>
        <v>0</v>
      </c>
      <c r="H72" s="167">
        <f t="shared" si="10"/>
        <v>0</v>
      </c>
      <c r="I72" s="167">
        <f t="shared" si="10"/>
        <v>0</v>
      </c>
      <c r="J72" s="167">
        <f t="shared" si="10"/>
        <v>0</v>
      </c>
    </row>
    <row r="73" spans="1:10" x14ac:dyDescent="0.25">
      <c r="A73" s="14" t="s">
        <v>97</v>
      </c>
      <c r="B73" s="15" t="s">
        <v>98</v>
      </c>
      <c r="C73" s="171"/>
      <c r="D73" s="171"/>
      <c r="E73" s="171"/>
      <c r="F73" s="171"/>
      <c r="G73" s="171"/>
      <c r="H73" s="172"/>
      <c r="I73" s="172"/>
      <c r="J73" s="168"/>
    </row>
    <row r="74" spans="1:10" ht="31.5" x14ac:dyDescent="0.25">
      <c r="A74" s="14" t="s">
        <v>99</v>
      </c>
      <c r="B74" s="15" t="s">
        <v>100</v>
      </c>
      <c r="C74" s="171"/>
      <c r="D74" s="171"/>
      <c r="E74" s="171"/>
      <c r="F74" s="171"/>
      <c r="G74" s="171"/>
      <c r="H74" s="172"/>
      <c r="I74" s="172"/>
      <c r="J74" s="168"/>
    </row>
    <row r="75" spans="1:10" ht="63" x14ac:dyDescent="0.25">
      <c r="A75" s="14" t="s">
        <v>101</v>
      </c>
      <c r="B75" s="15" t="s">
        <v>102</v>
      </c>
      <c r="C75" s="173"/>
      <c r="D75" s="173"/>
      <c r="E75" s="171"/>
      <c r="F75" s="171"/>
      <c r="G75" s="171"/>
      <c r="H75" s="172"/>
      <c r="I75" s="172"/>
      <c r="J75" s="168"/>
    </row>
    <row r="76" spans="1:10" ht="47.25" x14ac:dyDescent="0.25">
      <c r="A76" s="14" t="s">
        <v>103</v>
      </c>
      <c r="B76" s="15" t="s">
        <v>104</v>
      </c>
      <c r="C76" s="175"/>
      <c r="D76" s="77"/>
      <c r="E76" s="77"/>
      <c r="F76" s="77"/>
      <c r="G76" s="77"/>
      <c r="H76" s="77"/>
      <c r="I76" s="77"/>
      <c r="J76" s="168"/>
    </row>
    <row r="77" spans="1:10" x14ac:dyDescent="0.25">
      <c r="A77" s="17"/>
      <c r="B77" s="165" t="s">
        <v>283</v>
      </c>
      <c r="C77" s="77"/>
      <c r="D77" s="77"/>
      <c r="E77" s="77"/>
      <c r="F77" s="77"/>
      <c r="G77" s="77"/>
      <c r="H77" s="77"/>
      <c r="I77" s="178"/>
      <c r="J77" s="168"/>
    </row>
    <row r="78" spans="1:10" x14ac:dyDescent="0.25">
      <c r="A78" s="149" t="s">
        <v>105</v>
      </c>
      <c r="B78" s="149"/>
      <c r="C78" s="190"/>
      <c r="D78" s="190"/>
      <c r="E78" s="167">
        <f>E5+E19+E24+E27+E50+E53+E55+E59+E61+E62+E63+E64+E65+E68+E72</f>
        <v>0</v>
      </c>
      <c r="F78" s="167">
        <f>F5+F19+F24+F27+F50+F53+F55+F59+F61+F62+F63+F64+F65+F68+F72</f>
        <v>0</v>
      </c>
      <c r="G78" s="167"/>
      <c r="H78" s="167">
        <f>H5+H19+H24+H27+H50+H53+H55+H59+H61+H62+H63+H64+H65+H68+H72</f>
        <v>0</v>
      </c>
      <c r="I78" s="167">
        <f>I5+I19+I24+I27+I50+I53+I55+I59+I61+I62+I63+I64+I65+I68+I72</f>
        <v>0</v>
      </c>
      <c r="J78" s="167">
        <f>J5+J19+J24+J27+J50+J53+J55+J59+J61+J62+J63+J64+J65+J68+J72</f>
        <v>0</v>
      </c>
    </row>
    <row r="79" spans="1:10" ht="15.75" customHeight="1" x14ac:dyDescent="0.25">
      <c r="A79" s="24"/>
      <c r="B79" s="25"/>
      <c r="C79" s="24"/>
      <c r="D79" s="24"/>
      <c r="E79" s="26"/>
      <c r="F79" s="24"/>
      <c r="G79" s="24"/>
      <c r="H79" s="24"/>
      <c r="I79" s="24"/>
      <c r="J79" s="24"/>
    </row>
    <row r="80" spans="1:10" x14ac:dyDescent="0.25">
      <c r="A80" s="24"/>
      <c r="B80" s="153" t="s">
        <v>145</v>
      </c>
      <c r="C80" s="153"/>
      <c r="D80" s="153"/>
      <c r="E80" s="153"/>
      <c r="F80" s="153"/>
      <c r="G80" s="153"/>
      <c r="H80" s="153"/>
      <c r="I80" s="153"/>
      <c r="J80" s="153"/>
    </row>
    <row r="81" spans="1:10" ht="30.75" customHeight="1" x14ac:dyDescent="0.25">
      <c r="A81" s="27"/>
      <c r="B81" s="150" t="s">
        <v>106</v>
      </c>
      <c r="C81" s="150"/>
      <c r="D81" s="150"/>
      <c r="E81" s="150"/>
      <c r="F81" s="150"/>
      <c r="G81" s="150"/>
      <c r="H81" s="150"/>
      <c r="I81" s="150"/>
      <c r="J81" s="150"/>
    </row>
    <row r="82" spans="1:10" x14ac:dyDescent="0.25">
      <c r="A82" s="4"/>
      <c r="B82" s="153" t="s">
        <v>107</v>
      </c>
      <c r="C82" s="153"/>
      <c r="D82" s="153"/>
      <c r="E82" s="153"/>
      <c r="F82" s="153"/>
      <c r="G82" s="153"/>
      <c r="H82" s="153"/>
      <c r="I82" s="153"/>
      <c r="J82" s="153"/>
    </row>
    <row r="83" spans="1:10" ht="15.75" customHeight="1" x14ac:dyDescent="0.25">
      <c r="A83" s="151" t="s">
        <v>108</v>
      </c>
      <c r="B83" s="151"/>
      <c r="C83" s="151"/>
      <c r="D83" s="151"/>
      <c r="E83" s="151"/>
      <c r="F83" s="151"/>
      <c r="G83" s="151"/>
      <c r="H83" s="151"/>
      <c r="I83" s="151"/>
      <c r="J83" s="151"/>
    </row>
    <row r="84" spans="1:10" ht="15.75" customHeight="1" x14ac:dyDescent="0.25">
      <c r="A84" s="151" t="s">
        <v>109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 x14ac:dyDescent="0.25">
      <c r="A85" s="152" t="s">
        <v>110</v>
      </c>
      <c r="B85" s="152"/>
      <c r="C85" s="152"/>
      <c r="D85" s="152"/>
      <c r="E85" s="152"/>
      <c r="F85" s="152"/>
      <c r="G85" s="152"/>
      <c r="H85" s="152"/>
      <c r="I85" s="152"/>
      <c r="J85" s="152"/>
    </row>
    <row r="86" spans="1:10" ht="15.75" customHeight="1" x14ac:dyDescent="0.25">
      <c r="A86" s="24" t="s">
        <v>111</v>
      </c>
      <c r="B86" s="25"/>
      <c r="C86" s="24"/>
      <c r="D86" s="24"/>
      <c r="E86" s="24"/>
      <c r="F86" s="24"/>
      <c r="G86" s="24"/>
      <c r="H86" s="24"/>
      <c r="I86" s="24"/>
      <c r="J86" s="24"/>
    </row>
    <row r="87" spans="1:10" ht="15.75" customHeight="1" x14ac:dyDescent="0.25">
      <c r="A87" s="4" t="s">
        <v>112</v>
      </c>
      <c r="B87" s="5"/>
      <c r="C87" s="4"/>
      <c r="D87" s="4"/>
      <c r="E87" s="4"/>
      <c r="F87" s="4"/>
      <c r="G87" s="4"/>
      <c r="H87" s="4"/>
      <c r="I87" s="4"/>
      <c r="J87" s="4"/>
    </row>
    <row r="88" spans="1:10" ht="15.75" customHeight="1" x14ac:dyDescent="0.25">
      <c r="A88" s="24"/>
      <c r="B88" s="25"/>
      <c r="C88" s="24"/>
      <c r="D88" s="24"/>
      <c r="E88" s="24"/>
      <c r="F88" s="24"/>
      <c r="G88" s="24"/>
      <c r="H88" s="24"/>
      <c r="I88" s="24"/>
      <c r="J88" s="24"/>
    </row>
    <row r="89" spans="1:10" ht="15.75" customHeight="1" x14ac:dyDescent="0.25">
      <c r="A89" s="28" t="s">
        <v>113</v>
      </c>
      <c r="B89" s="29" t="s">
        <v>146</v>
      </c>
      <c r="C89" s="145">
        <f>J78</f>
        <v>0</v>
      </c>
      <c r="D89" s="30"/>
      <c r="E89" s="31"/>
      <c r="F89" s="24"/>
      <c r="G89" s="24"/>
      <c r="H89" s="24"/>
      <c r="I89" s="24"/>
      <c r="J89" s="24"/>
    </row>
    <row r="90" spans="1:10" ht="31.5" x14ac:dyDescent="0.25">
      <c r="A90" s="32" t="s">
        <v>114</v>
      </c>
      <c r="B90" s="29" t="s">
        <v>147</v>
      </c>
      <c r="C90" s="145">
        <f>H78</f>
        <v>0</v>
      </c>
      <c r="D90" s="30"/>
      <c r="E90" s="24"/>
      <c r="F90" s="24"/>
      <c r="G90" s="24"/>
      <c r="H90" s="24"/>
      <c r="I90" s="24"/>
      <c r="J90" s="24"/>
    </row>
    <row r="91" spans="1:10" ht="47.25" x14ac:dyDescent="0.25">
      <c r="A91" s="32" t="s">
        <v>115</v>
      </c>
      <c r="B91" s="29" t="s">
        <v>148</v>
      </c>
      <c r="C91" s="144">
        <f>G78</f>
        <v>0</v>
      </c>
      <c r="D91" s="33"/>
      <c r="E91" s="24"/>
      <c r="F91" s="24"/>
      <c r="G91" s="24"/>
      <c r="H91" s="24"/>
      <c r="I91" s="24"/>
      <c r="J91" s="24"/>
    </row>
    <row r="92" spans="1:10" ht="31.5" x14ac:dyDescent="0.25">
      <c r="A92" s="32" t="s">
        <v>116</v>
      </c>
      <c r="B92" s="34" t="s">
        <v>117</v>
      </c>
      <c r="C92" s="145">
        <f>I78</f>
        <v>0</v>
      </c>
      <c r="D92" s="35"/>
      <c r="E92" s="24"/>
      <c r="F92" s="24"/>
      <c r="G92" s="24"/>
      <c r="H92" s="24"/>
      <c r="I92" s="24"/>
      <c r="J92" s="24"/>
    </row>
    <row r="93" spans="1:10" ht="31.5" x14ac:dyDescent="0.25">
      <c r="A93" s="32" t="s">
        <v>118</v>
      </c>
      <c r="B93" s="34" t="s">
        <v>119</v>
      </c>
      <c r="C93" s="145">
        <f>C90</f>
        <v>0</v>
      </c>
      <c r="D93" s="35"/>
      <c r="E93" s="24"/>
      <c r="F93" s="24"/>
      <c r="G93" s="24"/>
      <c r="H93" s="24"/>
      <c r="I93" s="24"/>
      <c r="J93" s="24"/>
    </row>
    <row r="94" spans="1:10" ht="15.75" customHeight="1" x14ac:dyDescent="0.25">
      <c r="B94" s="36"/>
      <c r="E94" s="24"/>
      <c r="F94" s="24"/>
      <c r="G94" s="24"/>
      <c r="H94" s="24"/>
      <c r="I94" s="24"/>
      <c r="J94" s="24"/>
    </row>
    <row r="95" spans="1:10" ht="15.75" customHeight="1" x14ac:dyDescent="0.25">
      <c r="B95" s="37" t="s">
        <v>120</v>
      </c>
      <c r="C95" s="38"/>
      <c r="D95" s="38"/>
      <c r="E95" s="24"/>
      <c r="F95" s="24"/>
      <c r="G95" s="24"/>
      <c r="H95" s="24"/>
      <c r="I95" s="24"/>
      <c r="J95" s="24"/>
    </row>
    <row r="96" spans="1:10" ht="15.75" customHeight="1" x14ac:dyDescent="0.25">
      <c r="B96" s="37" t="s">
        <v>121</v>
      </c>
      <c r="C96" s="38"/>
      <c r="D96" s="38"/>
      <c r="E96" s="24"/>
      <c r="F96" s="24"/>
      <c r="G96" s="24"/>
      <c r="H96" s="24"/>
      <c r="I96" s="24"/>
      <c r="J96" s="24"/>
    </row>
    <row r="97" spans="1:10" ht="15.75" customHeight="1" x14ac:dyDescent="0.25">
      <c r="B97" s="36"/>
      <c r="E97" s="24"/>
      <c r="F97" s="24"/>
      <c r="G97" s="24"/>
      <c r="H97" s="24"/>
      <c r="I97" s="24"/>
      <c r="J97" s="24"/>
    </row>
    <row r="98" spans="1:10" ht="15.75" customHeight="1" x14ac:dyDescent="0.25">
      <c r="A98" s="24"/>
      <c r="B98" s="25"/>
      <c r="C98" s="24"/>
      <c r="D98" s="24"/>
      <c r="E98" s="24"/>
      <c r="F98" s="24"/>
      <c r="G98" s="24"/>
      <c r="H98" s="24"/>
      <c r="I98" s="24"/>
      <c r="J98" s="24"/>
    </row>
    <row r="99" spans="1:10" ht="15.75" customHeight="1" x14ac:dyDescent="0.25">
      <c r="A99" s="24"/>
      <c r="B99" s="39" t="s">
        <v>122</v>
      </c>
      <c r="C99" s="40"/>
      <c r="D99" s="41"/>
      <c r="E99" s="130"/>
      <c r="F99" s="131"/>
      <c r="G99" s="132"/>
      <c r="H99" s="133"/>
      <c r="I99" s="24"/>
      <c r="J99" s="24"/>
    </row>
    <row r="100" spans="1:10" ht="31.5" x14ac:dyDescent="0.25">
      <c r="A100" s="24"/>
      <c r="B100" s="18" t="s">
        <v>123</v>
      </c>
      <c r="C100" s="46">
        <f>J5</f>
        <v>0</v>
      </c>
      <c r="D100" s="42"/>
      <c r="E100" s="18" t="s">
        <v>280</v>
      </c>
      <c r="F100" s="134">
        <v>40000</v>
      </c>
      <c r="G100" s="21">
        <f>4.8435</f>
        <v>4.8434999999999997</v>
      </c>
      <c r="H100" s="166">
        <f>F100*G100</f>
        <v>193740</v>
      </c>
      <c r="I100" s="24"/>
      <c r="J100" s="24"/>
    </row>
    <row r="101" spans="1:10" ht="47.25" x14ac:dyDescent="0.25">
      <c r="A101" s="24"/>
      <c r="B101" s="18" t="s">
        <v>124</v>
      </c>
      <c r="C101" s="46">
        <f>J19</f>
        <v>0</v>
      </c>
      <c r="D101" s="43"/>
      <c r="E101" s="18" t="s">
        <v>150</v>
      </c>
      <c r="F101" s="134">
        <f>60000</f>
        <v>60000</v>
      </c>
      <c r="G101" s="21">
        <f>4.8435</f>
        <v>4.8434999999999997</v>
      </c>
      <c r="H101" s="166">
        <f>F101*G101</f>
        <v>290610</v>
      </c>
      <c r="I101" s="24"/>
      <c r="J101" s="24"/>
    </row>
    <row r="102" spans="1:10" ht="78.75" x14ac:dyDescent="0.25">
      <c r="A102" s="24"/>
      <c r="B102" s="18" t="s">
        <v>125</v>
      </c>
      <c r="C102" s="46">
        <f>J24</f>
        <v>0</v>
      </c>
      <c r="D102" s="43"/>
      <c r="E102" s="18" t="s">
        <v>281</v>
      </c>
      <c r="F102" s="134">
        <v>80000</v>
      </c>
      <c r="G102" s="21">
        <f t="shared" ref="G102:G103" si="11">4.8435</f>
        <v>4.8434999999999997</v>
      </c>
      <c r="H102" s="166">
        <f t="shared" ref="H102:H103" si="12">F102*G102</f>
        <v>387480</v>
      </c>
      <c r="I102" s="24"/>
      <c r="J102" s="24"/>
    </row>
    <row r="103" spans="1:10" ht="78" customHeight="1" x14ac:dyDescent="0.25">
      <c r="A103" s="24"/>
      <c r="B103" s="18" t="s">
        <v>126</v>
      </c>
      <c r="C103" s="46">
        <f>J27</f>
        <v>0</v>
      </c>
      <c r="D103" s="43"/>
      <c r="E103" s="18" t="s">
        <v>281</v>
      </c>
      <c r="F103" s="134">
        <v>100000</v>
      </c>
      <c r="G103" s="21">
        <f t="shared" si="11"/>
        <v>4.8434999999999997</v>
      </c>
      <c r="H103" s="166">
        <f t="shared" si="12"/>
        <v>484349.99999999994</v>
      </c>
      <c r="I103" s="24"/>
      <c r="J103" s="24"/>
    </row>
    <row r="104" spans="1:10" ht="78.75" x14ac:dyDescent="0.25">
      <c r="A104" s="24"/>
      <c r="B104" s="18" t="s">
        <v>127</v>
      </c>
      <c r="C104" s="46">
        <f>J50</f>
        <v>0</v>
      </c>
      <c r="D104" s="43"/>
      <c r="E104" s="26"/>
      <c r="F104" s="26"/>
      <c r="G104" s="26"/>
      <c r="H104" s="26"/>
      <c r="I104" s="24"/>
      <c r="J104" s="24"/>
    </row>
    <row r="105" spans="1:10" ht="126" x14ac:dyDescent="0.25">
      <c r="A105" s="24"/>
      <c r="B105" s="18" t="s">
        <v>128</v>
      </c>
      <c r="C105" s="46">
        <f>J53</f>
        <v>0</v>
      </c>
      <c r="D105" s="43"/>
      <c r="E105" s="24"/>
      <c r="F105" s="24"/>
      <c r="G105" s="24"/>
      <c r="H105" s="24"/>
      <c r="I105" s="24"/>
      <c r="J105" s="24"/>
    </row>
    <row r="106" spans="1:10" ht="31.5" x14ac:dyDescent="0.25">
      <c r="A106" s="24"/>
      <c r="B106" s="18" t="s">
        <v>129</v>
      </c>
      <c r="C106" s="46">
        <f>J55</f>
        <v>0</v>
      </c>
      <c r="D106" s="43"/>
      <c r="E106" s="24"/>
      <c r="F106" s="24"/>
      <c r="G106" s="24"/>
      <c r="H106" s="24"/>
      <c r="I106" s="24"/>
      <c r="J106" s="24"/>
    </row>
    <row r="107" spans="1:10" ht="47.25" x14ac:dyDescent="0.25">
      <c r="A107" s="24"/>
      <c r="B107" s="18" t="s">
        <v>130</v>
      </c>
      <c r="C107" s="46">
        <f>J59</f>
        <v>0</v>
      </c>
      <c r="D107" s="43"/>
      <c r="E107" s="24"/>
      <c r="F107" s="24"/>
      <c r="G107" s="24"/>
      <c r="H107" s="24"/>
      <c r="I107" s="24"/>
      <c r="J107" s="24"/>
    </row>
    <row r="108" spans="1:10" ht="63" x14ac:dyDescent="0.25">
      <c r="A108" s="24"/>
      <c r="B108" s="18" t="s">
        <v>131</v>
      </c>
      <c r="C108" s="46">
        <v>0</v>
      </c>
      <c r="D108" s="44"/>
      <c r="E108" s="24"/>
      <c r="F108" s="24"/>
      <c r="G108" s="24"/>
      <c r="H108" s="24"/>
      <c r="I108" s="24"/>
      <c r="J108" s="24"/>
    </row>
    <row r="109" spans="1:10" ht="47.25" x14ac:dyDescent="0.25">
      <c r="A109" s="24"/>
      <c r="B109" s="18" t="s">
        <v>132</v>
      </c>
      <c r="C109" s="46">
        <v>0</v>
      </c>
      <c r="D109" s="44"/>
      <c r="E109" s="24"/>
      <c r="F109" s="24"/>
      <c r="G109" s="24"/>
      <c r="H109" s="24"/>
      <c r="I109" s="24"/>
      <c r="J109" s="24"/>
    </row>
    <row r="110" spans="1:10" ht="31.5" x14ac:dyDescent="0.25">
      <c r="A110" s="24"/>
      <c r="B110" s="18" t="s">
        <v>133</v>
      </c>
      <c r="C110" s="46">
        <v>0</v>
      </c>
      <c r="D110" s="44"/>
      <c r="E110" s="24"/>
      <c r="F110" s="24"/>
      <c r="G110" s="24"/>
      <c r="H110" s="24"/>
      <c r="I110" s="24"/>
      <c r="J110" s="24"/>
    </row>
    <row r="111" spans="1:10" ht="47.25" x14ac:dyDescent="0.25">
      <c r="A111" s="24"/>
      <c r="B111" s="18" t="s">
        <v>134</v>
      </c>
      <c r="C111" s="46">
        <v>0</v>
      </c>
      <c r="D111" s="44"/>
      <c r="E111" s="24"/>
      <c r="F111" s="24"/>
      <c r="G111" s="24"/>
      <c r="H111" s="24"/>
      <c r="I111" s="24"/>
      <c r="J111" s="24"/>
    </row>
    <row r="112" spans="1:10" ht="47.25" x14ac:dyDescent="0.25">
      <c r="A112" s="24"/>
      <c r="B112" s="18" t="s">
        <v>135</v>
      </c>
      <c r="C112" s="46">
        <v>0</v>
      </c>
      <c r="D112" s="44"/>
      <c r="E112" s="24"/>
      <c r="F112" s="24"/>
      <c r="G112" s="24"/>
      <c r="H112" s="24"/>
      <c r="I112" s="24"/>
      <c r="J112" s="24"/>
    </row>
    <row r="113" spans="1:10" ht="47.25" x14ac:dyDescent="0.25">
      <c r="A113" s="24"/>
      <c r="B113" s="18" t="s">
        <v>136</v>
      </c>
      <c r="C113" s="46">
        <f>J68</f>
        <v>0</v>
      </c>
      <c r="D113" s="44"/>
      <c r="E113" s="24"/>
      <c r="F113" s="24"/>
      <c r="G113" s="24"/>
      <c r="H113" s="24"/>
      <c r="I113" s="24"/>
      <c r="J113" s="24"/>
    </row>
    <row r="114" spans="1:10" ht="31.5" x14ac:dyDescent="0.25">
      <c r="A114" s="24"/>
      <c r="B114" s="18" t="s">
        <v>137</v>
      </c>
      <c r="C114" s="46">
        <f>J72</f>
        <v>0</v>
      </c>
      <c r="D114" s="44"/>
      <c r="E114" s="24"/>
      <c r="F114" s="24"/>
      <c r="G114" s="24"/>
      <c r="H114" s="24"/>
      <c r="I114" s="24"/>
      <c r="J114" s="24"/>
    </row>
    <row r="115" spans="1:10" ht="26.25" customHeight="1" x14ac:dyDescent="0.25">
      <c r="A115" s="24"/>
      <c r="B115" s="142" t="s">
        <v>138</v>
      </c>
      <c r="C115" s="143">
        <f>SUM(C100:C114)</f>
        <v>0</v>
      </c>
      <c r="D115" s="45"/>
      <c r="E115" s="24"/>
      <c r="F115" s="24"/>
      <c r="G115" s="24"/>
      <c r="H115" s="24"/>
      <c r="I115" s="24"/>
      <c r="J115" s="24"/>
    </row>
    <row r="116" spans="1:10" x14ac:dyDescent="0.25">
      <c r="A116" s="24"/>
      <c r="B116" s="25"/>
      <c r="C116" s="24"/>
      <c r="D116" s="24"/>
      <c r="E116" s="24"/>
      <c r="F116" s="24"/>
      <c r="G116" s="24"/>
      <c r="H116" s="24"/>
      <c r="I116" s="24"/>
      <c r="J116" s="24"/>
    </row>
    <row r="119" spans="1:10" ht="15.75" customHeight="1" x14ac:dyDescent="0.25"/>
    <row r="120" spans="1:10" ht="15.75" customHeight="1" x14ac:dyDescent="0.25"/>
  </sheetData>
  <mergeCells count="17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A78:B78"/>
    <mergeCell ref="B81:J81"/>
    <mergeCell ref="A83:J83"/>
    <mergeCell ref="A84:J84"/>
    <mergeCell ref="A85:J85"/>
    <mergeCell ref="B80:J80"/>
    <mergeCell ref="B82:J8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opLeftCell="A22" workbookViewId="0">
      <selection activeCell="C5" sqref="C5"/>
    </sheetView>
  </sheetViews>
  <sheetFormatPr defaultRowHeight="15" x14ac:dyDescent="0.25"/>
  <cols>
    <col min="1" max="1" width="42" bestFit="1" customWidth="1"/>
    <col min="2" max="2" width="13.28515625" customWidth="1"/>
    <col min="5" max="5" width="7.85546875" bestFit="1" customWidth="1"/>
    <col min="6" max="11" width="8.42578125" bestFit="1" customWidth="1"/>
    <col min="12" max="14" width="9.140625" bestFit="1" customWidth="1"/>
    <col min="15" max="15" width="10.7109375" bestFit="1" customWidth="1"/>
    <col min="16" max="17" width="9.7109375" bestFit="1" customWidth="1"/>
  </cols>
  <sheetData>
    <row r="1" spans="1:17" ht="60" x14ac:dyDescent="0.25">
      <c r="A1" s="47" t="s">
        <v>151</v>
      </c>
      <c r="B1" s="48" t="s">
        <v>152</v>
      </c>
      <c r="C1" s="49" t="s">
        <v>153</v>
      </c>
      <c r="D1" s="49" t="s">
        <v>154</v>
      </c>
      <c r="E1" s="49" t="s">
        <v>155</v>
      </c>
      <c r="F1" s="49" t="s">
        <v>156</v>
      </c>
      <c r="G1" s="49" t="s">
        <v>157</v>
      </c>
      <c r="H1" s="49" t="s">
        <v>158</v>
      </c>
      <c r="I1" s="49" t="s">
        <v>159</v>
      </c>
      <c r="J1" s="49" t="s">
        <v>160</v>
      </c>
      <c r="K1" s="49" t="s">
        <v>161</v>
      </c>
      <c r="L1" s="49" t="s">
        <v>162</v>
      </c>
      <c r="M1" s="49" t="s">
        <v>163</v>
      </c>
      <c r="N1" s="49" t="s">
        <v>164</v>
      </c>
      <c r="O1" s="49" t="s">
        <v>165</v>
      </c>
      <c r="P1" s="49" t="s">
        <v>166</v>
      </c>
      <c r="Q1" s="49" t="s">
        <v>167</v>
      </c>
    </row>
    <row r="2" spans="1:17" x14ac:dyDescent="0.25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1"/>
      <c r="Q2" s="51"/>
    </row>
    <row r="3" spans="1:17" x14ac:dyDescent="0.25">
      <c r="A3" s="63" t="s">
        <v>168</v>
      </c>
      <c r="B3" s="64"/>
      <c r="C3" s="65"/>
      <c r="D3" s="6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5">
      <c r="A4" s="63" t="s">
        <v>169</v>
      </c>
      <c r="B4" s="64"/>
      <c r="C4" s="65"/>
      <c r="D4" s="65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25">
      <c r="A5" s="66" t="s">
        <v>170</v>
      </c>
      <c r="B5" s="67"/>
      <c r="C5" s="79">
        <f t="shared" ref="C5:D5" si="0">C3*C4</f>
        <v>0</v>
      </c>
      <c r="D5" s="79">
        <f t="shared" si="0"/>
        <v>0</v>
      </c>
      <c r="E5" s="79">
        <f>E3*E4</f>
        <v>0</v>
      </c>
      <c r="F5" s="79">
        <f t="shared" ref="F5:N5" si="1">F3*F4</f>
        <v>0</v>
      </c>
      <c r="G5" s="79">
        <f t="shared" si="1"/>
        <v>0</v>
      </c>
      <c r="H5" s="79">
        <f t="shared" si="1"/>
        <v>0</v>
      </c>
      <c r="I5" s="79">
        <f t="shared" si="1"/>
        <v>0</v>
      </c>
      <c r="J5" s="79">
        <f t="shared" si="1"/>
        <v>0</v>
      </c>
      <c r="K5" s="79">
        <f t="shared" si="1"/>
        <v>0</v>
      </c>
      <c r="L5" s="79">
        <f t="shared" si="1"/>
        <v>0</v>
      </c>
      <c r="M5" s="79">
        <f t="shared" si="1"/>
        <v>0</v>
      </c>
      <c r="N5" s="79">
        <f t="shared" si="1"/>
        <v>0</v>
      </c>
      <c r="O5" s="79">
        <f>SUM(C5:N5)</f>
        <v>0</v>
      </c>
      <c r="P5" s="79">
        <f>P3*P4</f>
        <v>0</v>
      </c>
      <c r="Q5" s="79">
        <f>Q3*Q4</f>
        <v>0</v>
      </c>
    </row>
    <row r="6" spans="1:17" x14ac:dyDescent="0.25">
      <c r="A6" s="53" t="s">
        <v>171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8"/>
      <c r="P6" s="55"/>
      <c r="Q6" s="55"/>
    </row>
    <row r="7" spans="1:17" x14ac:dyDescent="0.25">
      <c r="A7" s="53" t="s">
        <v>172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8"/>
      <c r="P7" s="55"/>
      <c r="Q7" s="55"/>
    </row>
    <row r="8" spans="1:17" x14ac:dyDescent="0.25">
      <c r="A8" s="56" t="s">
        <v>173</v>
      </c>
      <c r="B8" s="57"/>
      <c r="C8" s="58">
        <f t="shared" ref="C8:Q8" si="2">C6*C7</f>
        <v>0</v>
      </c>
      <c r="D8" s="58">
        <f t="shared" si="2"/>
        <v>0</v>
      </c>
      <c r="E8" s="58">
        <f t="shared" si="2"/>
        <v>0</v>
      </c>
      <c r="F8" s="58">
        <f t="shared" si="2"/>
        <v>0</v>
      </c>
      <c r="G8" s="58">
        <f t="shared" si="2"/>
        <v>0</v>
      </c>
      <c r="H8" s="58">
        <f t="shared" si="2"/>
        <v>0</v>
      </c>
      <c r="I8" s="58">
        <f t="shared" si="2"/>
        <v>0</v>
      </c>
      <c r="J8" s="58">
        <f t="shared" si="2"/>
        <v>0</v>
      </c>
      <c r="K8" s="58">
        <f t="shared" si="2"/>
        <v>0</v>
      </c>
      <c r="L8" s="58">
        <f t="shared" si="2"/>
        <v>0</v>
      </c>
      <c r="M8" s="58">
        <f t="shared" si="2"/>
        <v>0</v>
      </c>
      <c r="N8" s="58">
        <f t="shared" si="2"/>
        <v>0</v>
      </c>
      <c r="O8" s="58">
        <f>SUM(C8:N8)</f>
        <v>0</v>
      </c>
      <c r="P8" s="58">
        <f t="shared" si="2"/>
        <v>0</v>
      </c>
      <c r="Q8" s="58">
        <f t="shared" si="2"/>
        <v>0</v>
      </c>
    </row>
    <row r="9" spans="1:17" x14ac:dyDescent="0.25">
      <c r="A9" s="53" t="s">
        <v>174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8"/>
      <c r="P9" s="55"/>
      <c r="Q9" s="55"/>
    </row>
    <row r="10" spans="1:17" x14ac:dyDescent="0.25">
      <c r="A10" s="53" t="s">
        <v>175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8"/>
      <c r="P10" s="55"/>
      <c r="Q10" s="55"/>
    </row>
    <row r="11" spans="1:17" x14ac:dyDescent="0.25">
      <c r="A11" s="56" t="s">
        <v>176</v>
      </c>
      <c r="B11" s="57"/>
      <c r="C11" s="58">
        <f t="shared" ref="C11:Q11" si="3">C9*C10</f>
        <v>0</v>
      </c>
      <c r="D11" s="58">
        <f t="shared" si="3"/>
        <v>0</v>
      </c>
      <c r="E11" s="58">
        <f t="shared" si="3"/>
        <v>0</v>
      </c>
      <c r="F11" s="58">
        <f t="shared" si="3"/>
        <v>0</v>
      </c>
      <c r="G11" s="58">
        <f t="shared" si="3"/>
        <v>0</v>
      </c>
      <c r="H11" s="58">
        <f t="shared" si="3"/>
        <v>0</v>
      </c>
      <c r="I11" s="58">
        <f t="shared" si="3"/>
        <v>0</v>
      </c>
      <c r="J11" s="58">
        <f t="shared" si="3"/>
        <v>0</v>
      </c>
      <c r="K11" s="58">
        <f t="shared" si="3"/>
        <v>0</v>
      </c>
      <c r="L11" s="58">
        <f t="shared" si="3"/>
        <v>0</v>
      </c>
      <c r="M11" s="58">
        <f t="shared" si="3"/>
        <v>0</v>
      </c>
      <c r="N11" s="58">
        <f t="shared" si="3"/>
        <v>0</v>
      </c>
      <c r="O11" s="58">
        <f>SUM(C11:N11)</f>
        <v>0</v>
      </c>
      <c r="P11" s="58">
        <f t="shared" si="3"/>
        <v>0</v>
      </c>
      <c r="Q11" s="58">
        <f t="shared" si="3"/>
        <v>0</v>
      </c>
    </row>
    <row r="12" spans="1:17" x14ac:dyDescent="0.25">
      <c r="A12" s="53" t="s">
        <v>177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8"/>
      <c r="P12" s="55"/>
      <c r="Q12" s="55"/>
    </row>
    <row r="13" spans="1:17" x14ac:dyDescent="0.25">
      <c r="A13" s="53" t="s">
        <v>178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8"/>
      <c r="P13" s="55"/>
      <c r="Q13" s="55"/>
    </row>
    <row r="14" spans="1:17" x14ac:dyDescent="0.25">
      <c r="A14" s="56" t="s">
        <v>179</v>
      </c>
      <c r="B14" s="57"/>
      <c r="C14" s="58">
        <f t="shared" ref="C14:Q14" si="4">C12*C13</f>
        <v>0</v>
      </c>
      <c r="D14" s="58">
        <f t="shared" si="4"/>
        <v>0</v>
      </c>
      <c r="E14" s="58">
        <f t="shared" si="4"/>
        <v>0</v>
      </c>
      <c r="F14" s="58">
        <f t="shared" si="4"/>
        <v>0</v>
      </c>
      <c r="G14" s="58">
        <f t="shared" si="4"/>
        <v>0</v>
      </c>
      <c r="H14" s="58">
        <f t="shared" si="4"/>
        <v>0</v>
      </c>
      <c r="I14" s="58">
        <f t="shared" si="4"/>
        <v>0</v>
      </c>
      <c r="J14" s="58">
        <f t="shared" si="4"/>
        <v>0</v>
      </c>
      <c r="K14" s="58">
        <f t="shared" si="4"/>
        <v>0</v>
      </c>
      <c r="L14" s="58">
        <f t="shared" si="4"/>
        <v>0</v>
      </c>
      <c r="M14" s="58">
        <f t="shared" si="4"/>
        <v>0</v>
      </c>
      <c r="N14" s="58">
        <f t="shared" si="4"/>
        <v>0</v>
      </c>
      <c r="O14" s="58">
        <f>SUM(C14:N14)</f>
        <v>0</v>
      </c>
      <c r="P14" s="58">
        <f t="shared" si="4"/>
        <v>0</v>
      </c>
      <c r="Q14" s="58">
        <f t="shared" si="4"/>
        <v>0</v>
      </c>
    </row>
    <row r="15" spans="1:17" x14ac:dyDescent="0.25">
      <c r="A15" s="53" t="s">
        <v>180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8"/>
      <c r="P15" s="55"/>
      <c r="Q15" s="55"/>
    </row>
    <row r="16" spans="1:17" x14ac:dyDescent="0.25">
      <c r="A16" s="53" t="s">
        <v>181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8"/>
      <c r="P16" s="55"/>
      <c r="Q16" s="55"/>
    </row>
    <row r="17" spans="1:17" x14ac:dyDescent="0.25">
      <c r="A17" s="56" t="s">
        <v>182</v>
      </c>
      <c r="B17" s="57"/>
      <c r="C17" s="58">
        <f t="shared" ref="C17:Q17" si="5">C15*C16</f>
        <v>0</v>
      </c>
      <c r="D17" s="58">
        <f t="shared" si="5"/>
        <v>0</v>
      </c>
      <c r="E17" s="58">
        <f t="shared" si="5"/>
        <v>0</v>
      </c>
      <c r="F17" s="58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0</v>
      </c>
      <c r="K17" s="58">
        <f t="shared" si="5"/>
        <v>0</v>
      </c>
      <c r="L17" s="58">
        <f t="shared" si="5"/>
        <v>0</v>
      </c>
      <c r="M17" s="58">
        <f t="shared" si="5"/>
        <v>0</v>
      </c>
      <c r="N17" s="58">
        <f t="shared" si="5"/>
        <v>0</v>
      </c>
      <c r="O17" s="58">
        <f>SUM(C17:N17)</f>
        <v>0</v>
      </c>
      <c r="P17" s="58">
        <f t="shared" si="5"/>
        <v>0</v>
      </c>
      <c r="Q17" s="58">
        <f t="shared" si="5"/>
        <v>0</v>
      </c>
    </row>
    <row r="18" spans="1:17" x14ac:dyDescent="0.25">
      <c r="A18" s="53" t="s">
        <v>183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8"/>
      <c r="P18" s="55"/>
      <c r="Q18" s="55"/>
    </row>
    <row r="19" spans="1:17" x14ac:dyDescent="0.25">
      <c r="A19" s="53" t="s">
        <v>184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8"/>
      <c r="P19" s="55"/>
      <c r="Q19" s="55"/>
    </row>
    <row r="20" spans="1:17" x14ac:dyDescent="0.25">
      <c r="A20" s="56" t="s">
        <v>185</v>
      </c>
      <c r="B20" s="57"/>
      <c r="C20" s="58">
        <f t="shared" ref="C20:Q20" si="6">C18*C19</f>
        <v>0</v>
      </c>
      <c r="D20" s="58">
        <f t="shared" si="6"/>
        <v>0</v>
      </c>
      <c r="E20" s="58">
        <f t="shared" si="6"/>
        <v>0</v>
      </c>
      <c r="F20" s="58">
        <f t="shared" si="6"/>
        <v>0</v>
      </c>
      <c r="G20" s="58">
        <f t="shared" si="6"/>
        <v>0</v>
      </c>
      <c r="H20" s="58">
        <f t="shared" si="6"/>
        <v>0</v>
      </c>
      <c r="I20" s="58">
        <f t="shared" si="6"/>
        <v>0</v>
      </c>
      <c r="J20" s="58">
        <f t="shared" si="6"/>
        <v>0</v>
      </c>
      <c r="K20" s="58">
        <f t="shared" si="6"/>
        <v>0</v>
      </c>
      <c r="L20" s="58">
        <f t="shared" si="6"/>
        <v>0</v>
      </c>
      <c r="M20" s="58">
        <f t="shared" si="6"/>
        <v>0</v>
      </c>
      <c r="N20" s="58">
        <f t="shared" si="6"/>
        <v>0</v>
      </c>
      <c r="O20" s="58">
        <f>SUM(C20:N20)</f>
        <v>0</v>
      </c>
      <c r="P20" s="58">
        <f t="shared" si="6"/>
        <v>0</v>
      </c>
      <c r="Q20" s="58">
        <f t="shared" si="6"/>
        <v>0</v>
      </c>
    </row>
    <row r="21" spans="1:17" x14ac:dyDescent="0.25">
      <c r="A21" s="56" t="s">
        <v>186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x14ac:dyDescent="0.25">
      <c r="A22" s="53" t="s">
        <v>187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8"/>
      <c r="P22" s="55"/>
      <c r="Q22" s="55"/>
    </row>
    <row r="23" spans="1:17" x14ac:dyDescent="0.25">
      <c r="A23" s="53" t="s">
        <v>188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8"/>
      <c r="P23" s="55"/>
      <c r="Q23" s="55"/>
    </row>
    <row r="24" spans="1:17" x14ac:dyDescent="0.25">
      <c r="A24" s="56" t="s">
        <v>189</v>
      </c>
      <c r="B24" s="57"/>
      <c r="C24" s="58">
        <f t="shared" ref="C24:Q24" si="7">C22*C23</f>
        <v>0</v>
      </c>
      <c r="D24" s="58">
        <f t="shared" si="7"/>
        <v>0</v>
      </c>
      <c r="E24" s="58">
        <f t="shared" si="7"/>
        <v>0</v>
      </c>
      <c r="F24" s="58">
        <f t="shared" si="7"/>
        <v>0</v>
      </c>
      <c r="G24" s="58">
        <f t="shared" si="7"/>
        <v>0</v>
      </c>
      <c r="H24" s="58">
        <f t="shared" si="7"/>
        <v>0</v>
      </c>
      <c r="I24" s="58">
        <f t="shared" si="7"/>
        <v>0</v>
      </c>
      <c r="J24" s="58">
        <f t="shared" si="7"/>
        <v>0</v>
      </c>
      <c r="K24" s="58">
        <f t="shared" si="7"/>
        <v>0</v>
      </c>
      <c r="L24" s="58">
        <f t="shared" si="7"/>
        <v>0</v>
      </c>
      <c r="M24" s="58">
        <f t="shared" si="7"/>
        <v>0</v>
      </c>
      <c r="N24" s="58">
        <f t="shared" si="7"/>
        <v>0</v>
      </c>
      <c r="O24" s="58">
        <f>SUM(C24:N24)</f>
        <v>0</v>
      </c>
      <c r="P24" s="58">
        <f t="shared" si="7"/>
        <v>0</v>
      </c>
      <c r="Q24" s="58">
        <f t="shared" si="7"/>
        <v>0</v>
      </c>
    </row>
    <row r="25" spans="1:17" x14ac:dyDescent="0.25">
      <c r="A25" s="56" t="s">
        <v>190</v>
      </c>
      <c r="B25" s="5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8"/>
      <c r="P25" s="55"/>
      <c r="Q25" s="55"/>
    </row>
    <row r="26" spans="1:17" x14ac:dyDescent="0.25">
      <c r="A26" s="56" t="s">
        <v>191</v>
      </c>
      <c r="B26" s="5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x14ac:dyDescent="0.25">
      <c r="A27" s="56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x14ac:dyDescent="0.25">
      <c r="A28" s="47" t="s">
        <v>192</v>
      </c>
      <c r="B28" s="50"/>
      <c r="C28" s="62">
        <f t="shared" ref="C28:Q28" si="8">C5+C8+C11+C14+C17+C20+C24+C26+C25+C27</f>
        <v>0</v>
      </c>
      <c r="D28" s="62">
        <f t="shared" si="8"/>
        <v>0</v>
      </c>
      <c r="E28" s="62">
        <f t="shared" si="8"/>
        <v>0</v>
      </c>
      <c r="F28" s="62">
        <f t="shared" si="8"/>
        <v>0</v>
      </c>
      <c r="G28" s="62">
        <f t="shared" si="8"/>
        <v>0</v>
      </c>
      <c r="H28" s="62">
        <f t="shared" si="8"/>
        <v>0</v>
      </c>
      <c r="I28" s="62">
        <f t="shared" si="8"/>
        <v>0</v>
      </c>
      <c r="J28" s="62">
        <f t="shared" si="8"/>
        <v>0</v>
      </c>
      <c r="K28" s="62">
        <f t="shared" si="8"/>
        <v>0</v>
      </c>
      <c r="L28" s="62">
        <f t="shared" si="8"/>
        <v>0</v>
      </c>
      <c r="M28" s="62">
        <f t="shared" si="8"/>
        <v>0</v>
      </c>
      <c r="N28" s="62">
        <f t="shared" si="8"/>
        <v>0</v>
      </c>
      <c r="O28" s="62">
        <f>SUM(C28:N28)</f>
        <v>0</v>
      </c>
      <c r="P28" s="62">
        <f t="shared" si="8"/>
        <v>0</v>
      </c>
      <c r="Q28" s="62">
        <f t="shared" si="8"/>
        <v>0</v>
      </c>
    </row>
    <row r="29" spans="1:17" x14ac:dyDescent="0.25">
      <c r="A29" s="47" t="s">
        <v>193</v>
      </c>
      <c r="B29" s="5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5">
      <c r="A30" s="47" t="s">
        <v>194</v>
      </c>
      <c r="B30" s="50"/>
      <c r="C30" s="62">
        <f>C28+C29</f>
        <v>0</v>
      </c>
      <c r="D30" s="62">
        <f t="shared" ref="D30:Q30" si="9">D28+D29</f>
        <v>0</v>
      </c>
      <c r="E30" s="62">
        <f t="shared" si="9"/>
        <v>0</v>
      </c>
      <c r="F30" s="62">
        <f t="shared" si="9"/>
        <v>0</v>
      </c>
      <c r="G30" s="62">
        <f t="shared" si="9"/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2">
        <f t="shared" si="9"/>
        <v>0</v>
      </c>
      <c r="P30" s="62">
        <f t="shared" si="9"/>
        <v>0</v>
      </c>
      <c r="Q30" s="62">
        <f t="shared" si="9"/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10" workbookViewId="0">
      <selection activeCell="K25" sqref="K25"/>
    </sheetView>
  </sheetViews>
  <sheetFormatPr defaultRowHeight="15" x14ac:dyDescent="0.25"/>
  <cols>
    <col min="1" max="1" width="6" customWidth="1"/>
    <col min="2" max="2" width="37.7109375" customWidth="1"/>
    <col min="3" max="14" width="9.140625" style="1"/>
    <col min="15" max="15" width="10.140625" customWidth="1"/>
    <col min="16" max="16" width="9.85546875" style="1" customWidth="1"/>
    <col min="17" max="17" width="9.140625" style="1"/>
  </cols>
  <sheetData>
    <row r="1" spans="1:17" x14ac:dyDescent="0.25">
      <c r="B1" s="68"/>
    </row>
    <row r="2" spans="1:17" ht="30" x14ac:dyDescent="0.25">
      <c r="A2" s="69"/>
      <c r="B2" s="70" t="s">
        <v>195</v>
      </c>
      <c r="C2" s="70" t="s">
        <v>153</v>
      </c>
      <c r="D2" s="70" t="s">
        <v>154</v>
      </c>
      <c r="E2" s="70" t="s">
        <v>155</v>
      </c>
      <c r="F2" s="70" t="s">
        <v>156</v>
      </c>
      <c r="G2" s="70" t="s">
        <v>157</v>
      </c>
      <c r="H2" s="70" t="s">
        <v>158</v>
      </c>
      <c r="I2" s="70" t="s">
        <v>159</v>
      </c>
      <c r="J2" s="70" t="s">
        <v>160</v>
      </c>
      <c r="K2" s="70" t="s">
        <v>161</v>
      </c>
      <c r="L2" s="70" t="s">
        <v>162</v>
      </c>
      <c r="M2" s="70" t="s">
        <v>163</v>
      </c>
      <c r="N2" s="70" t="s">
        <v>164</v>
      </c>
      <c r="O2" s="49" t="s">
        <v>165</v>
      </c>
      <c r="P2" s="49" t="s">
        <v>166</v>
      </c>
      <c r="Q2" s="49" t="s">
        <v>167</v>
      </c>
    </row>
    <row r="3" spans="1:17" ht="39" x14ac:dyDescent="0.25">
      <c r="A3" s="71">
        <v>1</v>
      </c>
      <c r="B3" s="72" t="s">
        <v>196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>
        <f>SUM(C3:N3)</f>
        <v>0</v>
      </c>
      <c r="P3" s="126"/>
      <c r="Q3" s="126"/>
    </row>
    <row r="4" spans="1:17" x14ac:dyDescent="0.25">
      <c r="A4" s="71">
        <v>2</v>
      </c>
      <c r="B4" s="72" t="s">
        <v>197</v>
      </c>
      <c r="C4" s="85"/>
      <c r="D4" s="85"/>
      <c r="E4" s="140"/>
      <c r="F4" s="85"/>
      <c r="G4" s="85"/>
      <c r="H4" s="85"/>
      <c r="I4" s="85"/>
      <c r="J4" s="81"/>
      <c r="K4" s="81"/>
      <c r="L4" s="82"/>
      <c r="M4" s="82"/>
      <c r="N4" s="82"/>
      <c r="O4" s="85">
        <f>SUM(C4:N4)</f>
        <v>0</v>
      </c>
      <c r="P4" s="127"/>
      <c r="Q4" s="127"/>
    </row>
    <row r="5" spans="1:17" x14ac:dyDescent="0.25">
      <c r="A5" s="71">
        <v>3</v>
      </c>
      <c r="B5" s="72" t="s">
        <v>198</v>
      </c>
      <c r="C5" s="85"/>
      <c r="D5" s="85"/>
      <c r="E5" s="85"/>
      <c r="F5" s="85"/>
      <c r="G5" s="85"/>
      <c r="H5" s="85"/>
      <c r="I5" s="85"/>
      <c r="J5" s="81"/>
      <c r="K5" s="81"/>
      <c r="L5" s="82"/>
      <c r="M5" s="82"/>
      <c r="N5" s="82"/>
      <c r="O5" s="85"/>
      <c r="P5" s="127"/>
      <c r="Q5" s="127"/>
    </row>
    <row r="6" spans="1:17" ht="26.25" x14ac:dyDescent="0.25">
      <c r="A6" s="71">
        <v>4</v>
      </c>
      <c r="B6" s="72" t="s">
        <v>199</v>
      </c>
      <c r="C6" s="85"/>
      <c r="D6" s="85"/>
      <c r="E6" s="85"/>
      <c r="F6" s="85"/>
      <c r="G6" s="85"/>
      <c r="H6" s="85"/>
      <c r="I6" s="85"/>
      <c r="J6" s="85"/>
      <c r="K6" s="86"/>
      <c r="L6" s="86"/>
      <c r="M6" s="86"/>
      <c r="N6" s="86"/>
      <c r="O6" s="85">
        <f t="shared" ref="O6:O19" si="0">SUM(C6:N6)</f>
        <v>0</v>
      </c>
      <c r="P6" s="126"/>
      <c r="Q6" s="126"/>
    </row>
    <row r="7" spans="1:17" x14ac:dyDescent="0.25">
      <c r="A7" s="71">
        <v>5</v>
      </c>
      <c r="B7" s="72" t="s">
        <v>200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>
        <f t="shared" si="0"/>
        <v>0</v>
      </c>
      <c r="P7" s="126"/>
      <c r="Q7" s="126"/>
    </row>
    <row r="8" spans="1:17" x14ac:dyDescent="0.25">
      <c r="A8" s="71">
        <v>6</v>
      </c>
      <c r="B8" s="72" t="s">
        <v>201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>
        <f t="shared" si="0"/>
        <v>0</v>
      </c>
      <c r="P8" s="126"/>
      <c r="Q8" s="126"/>
    </row>
    <row r="9" spans="1:17" x14ac:dyDescent="0.25">
      <c r="A9" s="71">
        <v>7</v>
      </c>
      <c r="B9" s="72" t="s">
        <v>202</v>
      </c>
      <c r="C9" s="85"/>
      <c r="D9" s="85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85"/>
      <c r="P9" s="127"/>
      <c r="Q9" s="127"/>
    </row>
    <row r="10" spans="1:17" x14ac:dyDescent="0.25">
      <c r="A10" s="71">
        <v>8</v>
      </c>
      <c r="B10" s="72" t="s">
        <v>203</v>
      </c>
      <c r="C10" s="85"/>
      <c r="D10" s="85"/>
      <c r="E10" s="140"/>
      <c r="F10" s="85"/>
      <c r="G10" s="85"/>
      <c r="H10" s="85"/>
      <c r="I10" s="85"/>
      <c r="J10" s="81"/>
      <c r="K10" s="81"/>
      <c r="L10" s="82"/>
      <c r="M10" s="82"/>
      <c r="N10" s="82"/>
      <c r="O10" s="85">
        <f t="shared" si="0"/>
        <v>0</v>
      </c>
      <c r="P10" s="127"/>
      <c r="Q10" s="127"/>
    </row>
    <row r="11" spans="1:17" x14ac:dyDescent="0.25">
      <c r="A11" s="71">
        <v>9</v>
      </c>
      <c r="B11" s="72" t="s">
        <v>204</v>
      </c>
      <c r="C11" s="85"/>
      <c r="D11" s="85"/>
      <c r="E11" s="85"/>
      <c r="F11" s="85"/>
      <c r="G11" s="85"/>
      <c r="H11" s="85"/>
      <c r="I11" s="85"/>
      <c r="J11" s="81"/>
      <c r="K11" s="81"/>
      <c r="L11" s="82"/>
      <c r="M11" s="82"/>
      <c r="N11" s="82"/>
      <c r="O11" s="85"/>
      <c r="P11" s="127"/>
      <c r="Q11" s="127"/>
    </row>
    <row r="12" spans="1:17" x14ac:dyDescent="0.25">
      <c r="A12" s="71">
        <v>10</v>
      </c>
      <c r="B12" s="72" t="s">
        <v>205</v>
      </c>
      <c r="C12" s="85"/>
      <c r="D12" s="85"/>
      <c r="E12" s="85"/>
      <c r="F12" s="85"/>
      <c r="G12" s="85"/>
      <c r="H12" s="85"/>
      <c r="I12" s="85"/>
      <c r="J12" s="81"/>
      <c r="K12" s="81"/>
      <c r="L12" s="82"/>
      <c r="M12" s="82"/>
      <c r="N12" s="82"/>
      <c r="O12" s="85"/>
      <c r="P12" s="127"/>
      <c r="Q12" s="127"/>
    </row>
    <row r="13" spans="1:17" ht="26.25" x14ac:dyDescent="0.25">
      <c r="A13" s="71">
        <v>11</v>
      </c>
      <c r="B13" s="72" t="s">
        <v>206</v>
      </c>
      <c r="C13" s="85"/>
      <c r="D13" s="85"/>
      <c r="E13" s="85"/>
      <c r="F13" s="85"/>
      <c r="G13" s="85"/>
      <c r="H13" s="85"/>
      <c r="I13" s="85"/>
      <c r="J13" s="81"/>
      <c r="K13" s="81"/>
      <c r="L13" s="82"/>
      <c r="M13" s="82"/>
      <c r="N13" s="82"/>
      <c r="O13" s="85"/>
      <c r="P13" s="127"/>
      <c r="Q13" s="127"/>
    </row>
    <row r="14" spans="1:17" x14ac:dyDescent="0.25">
      <c r="A14" s="71">
        <v>12</v>
      </c>
      <c r="B14" s="72" t="s">
        <v>207</v>
      </c>
      <c r="C14" s="85"/>
      <c r="D14" s="85"/>
      <c r="E14" s="85"/>
      <c r="F14" s="85"/>
      <c r="G14" s="85"/>
      <c r="H14" s="85"/>
      <c r="I14" s="85"/>
      <c r="J14" s="81"/>
      <c r="K14" s="81"/>
      <c r="L14" s="82"/>
      <c r="M14" s="82"/>
      <c r="N14" s="82"/>
      <c r="O14" s="85"/>
      <c r="P14" s="127"/>
      <c r="Q14" s="127"/>
    </row>
    <row r="15" spans="1:17" ht="26.25" x14ac:dyDescent="0.25">
      <c r="A15" s="71">
        <v>13</v>
      </c>
      <c r="B15" s="72" t="s">
        <v>208</v>
      </c>
      <c r="C15" s="85"/>
      <c r="D15" s="85"/>
      <c r="E15" s="85"/>
      <c r="F15" s="85"/>
      <c r="G15" s="85"/>
      <c r="H15" s="85"/>
      <c r="I15" s="85"/>
      <c r="J15" s="81"/>
      <c r="K15" s="81"/>
      <c r="L15" s="82"/>
      <c r="M15" s="82"/>
      <c r="N15" s="82"/>
      <c r="O15" s="85"/>
      <c r="P15" s="127"/>
      <c r="Q15" s="127"/>
    </row>
    <row r="16" spans="1:17" x14ac:dyDescent="0.25">
      <c r="A16" s="71">
        <v>14</v>
      </c>
      <c r="B16" s="72" t="s">
        <v>209</v>
      </c>
      <c r="C16" s="85"/>
      <c r="D16" s="85"/>
      <c r="E16" s="85"/>
      <c r="F16" s="85"/>
      <c r="G16" s="85"/>
      <c r="H16" s="85"/>
      <c r="I16" s="85"/>
      <c r="J16" s="81"/>
      <c r="K16" s="81"/>
      <c r="L16" s="82"/>
      <c r="M16" s="82"/>
      <c r="N16" s="82"/>
      <c r="O16" s="85"/>
      <c r="P16" s="127"/>
      <c r="Q16" s="127"/>
    </row>
    <row r="17" spans="1:17" x14ac:dyDescent="0.25">
      <c r="A17" s="71">
        <v>15</v>
      </c>
      <c r="B17" s="72" t="s">
        <v>215</v>
      </c>
      <c r="C17" s="140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>
        <f t="shared" si="0"/>
        <v>0</v>
      </c>
      <c r="P17" s="127"/>
      <c r="Q17" s="127"/>
    </row>
    <row r="18" spans="1:17" x14ac:dyDescent="0.25">
      <c r="A18" s="71">
        <v>16</v>
      </c>
      <c r="B18" s="72" t="s">
        <v>210</v>
      </c>
      <c r="C18" s="85"/>
      <c r="D18" s="140"/>
      <c r="E18" s="85"/>
      <c r="F18" s="85"/>
      <c r="G18" s="85"/>
      <c r="H18" s="85"/>
      <c r="I18" s="85"/>
      <c r="J18" s="81"/>
      <c r="K18" s="81"/>
      <c r="L18" s="82"/>
      <c r="M18" s="82"/>
      <c r="N18" s="82"/>
      <c r="O18" s="85">
        <f t="shared" si="0"/>
        <v>0</v>
      </c>
      <c r="P18" s="127"/>
      <c r="Q18" s="127"/>
    </row>
    <row r="19" spans="1:17" x14ac:dyDescent="0.25">
      <c r="A19" s="71">
        <v>17</v>
      </c>
      <c r="B19" s="72" t="s">
        <v>211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5">
        <f t="shared" si="0"/>
        <v>0</v>
      </c>
      <c r="P19" s="127"/>
      <c r="Q19" s="127"/>
    </row>
    <row r="20" spans="1:17" x14ac:dyDescent="0.25">
      <c r="A20" s="69">
        <v>18</v>
      </c>
      <c r="B20" s="73" t="s">
        <v>212</v>
      </c>
      <c r="C20" s="74">
        <f t="shared" ref="C20:Q20" si="1">SUM(C3:C19)</f>
        <v>0</v>
      </c>
      <c r="D20" s="74">
        <f t="shared" si="1"/>
        <v>0</v>
      </c>
      <c r="E20" s="74">
        <f t="shared" si="1"/>
        <v>0</v>
      </c>
      <c r="F20" s="74">
        <f t="shared" si="1"/>
        <v>0</v>
      </c>
      <c r="G20" s="74">
        <f t="shared" si="1"/>
        <v>0</v>
      </c>
      <c r="H20" s="74">
        <f t="shared" si="1"/>
        <v>0</v>
      </c>
      <c r="I20" s="74">
        <f t="shared" si="1"/>
        <v>0</v>
      </c>
      <c r="J20" s="74">
        <f t="shared" si="1"/>
        <v>0</v>
      </c>
      <c r="K20" s="74">
        <f t="shared" si="1"/>
        <v>0</v>
      </c>
      <c r="L20" s="74">
        <f t="shared" si="1"/>
        <v>0</v>
      </c>
      <c r="M20" s="74">
        <f t="shared" si="1"/>
        <v>0</v>
      </c>
      <c r="N20" s="74">
        <f t="shared" si="1"/>
        <v>0</v>
      </c>
      <c r="O20" s="74">
        <f t="shared" si="1"/>
        <v>0</v>
      </c>
      <c r="P20" s="74">
        <f t="shared" si="1"/>
        <v>0</v>
      </c>
      <c r="Q20" s="74">
        <f t="shared" si="1"/>
        <v>0</v>
      </c>
    </row>
    <row r="21" spans="1:17" x14ac:dyDescent="0.25">
      <c r="A21" s="71">
        <v>19</v>
      </c>
      <c r="B21" s="72" t="s">
        <v>213</v>
      </c>
      <c r="C21" s="75"/>
      <c r="D21" s="75"/>
      <c r="E21" s="75"/>
      <c r="F21" s="75"/>
      <c r="G21" s="75"/>
      <c r="H21" s="75"/>
      <c r="I21" s="75"/>
      <c r="J21" s="83"/>
      <c r="K21" s="83"/>
      <c r="L21" s="84"/>
      <c r="M21" s="84"/>
      <c r="N21" s="84"/>
      <c r="O21" s="76"/>
      <c r="P21" s="87"/>
      <c r="Q21" s="87"/>
    </row>
    <row r="22" spans="1:17" x14ac:dyDescent="0.25">
      <c r="A22" s="69">
        <v>20</v>
      </c>
      <c r="B22" s="73" t="s">
        <v>214</v>
      </c>
      <c r="C22" s="74">
        <f>C20+C21</f>
        <v>0</v>
      </c>
      <c r="D22" s="74">
        <f t="shared" ref="D22:N22" si="2">D20+D21</f>
        <v>0</v>
      </c>
      <c r="E22" s="74">
        <f t="shared" si="2"/>
        <v>0</v>
      </c>
      <c r="F22" s="74">
        <f t="shared" si="2"/>
        <v>0</v>
      </c>
      <c r="G22" s="74">
        <f t="shared" si="2"/>
        <v>0</v>
      </c>
      <c r="H22" s="74">
        <f t="shared" si="2"/>
        <v>0</v>
      </c>
      <c r="I22" s="74">
        <f t="shared" si="2"/>
        <v>0</v>
      </c>
      <c r="J22" s="74">
        <f t="shared" si="2"/>
        <v>0</v>
      </c>
      <c r="K22" s="74">
        <f t="shared" si="2"/>
        <v>0</v>
      </c>
      <c r="L22" s="74">
        <f t="shared" si="2"/>
        <v>0</v>
      </c>
      <c r="M22" s="74">
        <f t="shared" si="2"/>
        <v>0</v>
      </c>
      <c r="N22" s="74">
        <f t="shared" si="2"/>
        <v>0</v>
      </c>
      <c r="O22" s="74">
        <f>O20+O21</f>
        <v>0</v>
      </c>
      <c r="P22" s="74">
        <f>P20+P21</f>
        <v>0</v>
      </c>
      <c r="Q22" s="74">
        <f>Q20+Q21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31" workbookViewId="0">
      <selection activeCell="D41" sqref="D41"/>
    </sheetView>
  </sheetViews>
  <sheetFormatPr defaultRowHeight="15" x14ac:dyDescent="0.25"/>
  <cols>
    <col min="1" max="1" width="6.5703125" customWidth="1"/>
    <col min="2" max="2" width="32.5703125" customWidth="1"/>
    <col min="3" max="3" width="12" bestFit="1" customWidth="1"/>
    <col min="4" max="4" width="10.85546875" bestFit="1" customWidth="1"/>
    <col min="5" max="5" width="11" bestFit="1" customWidth="1"/>
    <col min="6" max="9" width="9.5703125" bestFit="1" customWidth="1"/>
    <col min="10" max="11" width="10.85546875" bestFit="1" customWidth="1"/>
    <col min="12" max="14" width="10" bestFit="1" customWidth="1"/>
    <col min="15" max="15" width="10.85546875" customWidth="1"/>
    <col min="16" max="16" width="11.28515625" customWidth="1"/>
    <col min="17" max="17" width="12" customWidth="1"/>
  </cols>
  <sheetData>
    <row r="1" spans="1:17" s="112" customFormat="1" ht="31.5" x14ac:dyDescent="0.25">
      <c r="A1" s="88" t="s">
        <v>277</v>
      </c>
      <c r="B1" s="88" t="s">
        <v>276</v>
      </c>
      <c r="C1" s="88" t="s">
        <v>153</v>
      </c>
      <c r="D1" s="88" t="s">
        <v>154</v>
      </c>
      <c r="E1" s="88" t="s">
        <v>155</v>
      </c>
      <c r="F1" s="88" t="s">
        <v>156</v>
      </c>
      <c r="G1" s="88" t="s">
        <v>157</v>
      </c>
      <c r="H1" s="88" t="s">
        <v>158</v>
      </c>
      <c r="I1" s="88" t="s">
        <v>159</v>
      </c>
      <c r="J1" s="88" t="s">
        <v>160</v>
      </c>
      <c r="K1" s="88" t="s">
        <v>161</v>
      </c>
      <c r="L1" s="88" t="s">
        <v>162</v>
      </c>
      <c r="M1" s="88" t="s">
        <v>163</v>
      </c>
      <c r="N1" s="88" t="s">
        <v>164</v>
      </c>
      <c r="O1" s="89" t="s">
        <v>216</v>
      </c>
      <c r="P1" s="89" t="s">
        <v>217</v>
      </c>
      <c r="Q1" s="89" t="s">
        <v>218</v>
      </c>
    </row>
    <row r="2" spans="1:17" ht="31.5" x14ac:dyDescent="0.25">
      <c r="A2" s="90" t="s">
        <v>219</v>
      </c>
      <c r="B2" s="91" t="s">
        <v>220</v>
      </c>
      <c r="C2" s="91"/>
      <c r="D2" s="113">
        <f>C38</f>
        <v>0</v>
      </c>
      <c r="E2" s="113">
        <f>D38</f>
        <v>0</v>
      </c>
      <c r="F2" s="113">
        <f>E38</f>
        <v>0</v>
      </c>
      <c r="G2" s="113">
        <f t="shared" ref="G2:O2" si="0">F38</f>
        <v>0</v>
      </c>
      <c r="H2" s="113">
        <f t="shared" si="0"/>
        <v>0</v>
      </c>
      <c r="I2" s="113">
        <f t="shared" si="0"/>
        <v>0</v>
      </c>
      <c r="J2" s="113">
        <f t="shared" si="0"/>
        <v>0</v>
      </c>
      <c r="K2" s="113">
        <f t="shared" si="0"/>
        <v>0</v>
      </c>
      <c r="L2" s="113">
        <f t="shared" si="0"/>
        <v>0</v>
      </c>
      <c r="M2" s="113">
        <f t="shared" si="0"/>
        <v>0</v>
      </c>
      <c r="N2" s="113">
        <f t="shared" si="0"/>
        <v>0</v>
      </c>
      <c r="O2" s="113">
        <f t="shared" si="0"/>
        <v>0</v>
      </c>
      <c r="P2" s="92">
        <f>O38</f>
        <v>0</v>
      </c>
      <c r="Q2" s="92">
        <f>P38</f>
        <v>0</v>
      </c>
    </row>
    <row r="3" spans="1:17" ht="15.75" x14ac:dyDescent="0.25">
      <c r="A3" s="93" t="s">
        <v>221</v>
      </c>
      <c r="B3" s="94" t="s">
        <v>222</v>
      </c>
      <c r="C3" s="106">
        <f>SUM(C4:C8)</f>
        <v>0</v>
      </c>
      <c r="D3" s="106">
        <f t="shared" ref="D3:N3" si="1">SUM(D4:D8)</f>
        <v>0</v>
      </c>
      <c r="E3" s="106">
        <f t="shared" si="1"/>
        <v>0</v>
      </c>
      <c r="F3" s="106">
        <f t="shared" si="1"/>
        <v>0</v>
      </c>
      <c r="G3" s="106">
        <f t="shared" si="1"/>
        <v>0</v>
      </c>
      <c r="H3" s="106">
        <f t="shared" si="1"/>
        <v>0</v>
      </c>
      <c r="I3" s="106">
        <f t="shared" si="1"/>
        <v>0</v>
      </c>
      <c r="J3" s="106">
        <f t="shared" si="1"/>
        <v>0</v>
      </c>
      <c r="K3" s="106">
        <f t="shared" si="1"/>
        <v>0</v>
      </c>
      <c r="L3" s="106">
        <f t="shared" si="1"/>
        <v>0</v>
      </c>
      <c r="M3" s="106">
        <f t="shared" si="1"/>
        <v>0</v>
      </c>
      <c r="N3" s="106">
        <f t="shared" si="1"/>
        <v>0</v>
      </c>
      <c r="O3" s="106">
        <f>SUM(C3:N3)</f>
        <v>0</v>
      </c>
      <c r="P3" s="106">
        <f t="shared" ref="P3:Q3" si="2">SUM(D3:O3)</f>
        <v>0</v>
      </c>
      <c r="Q3" s="106">
        <f t="shared" si="2"/>
        <v>0</v>
      </c>
    </row>
    <row r="4" spans="1:17" ht="15.75" x14ac:dyDescent="0.25">
      <c r="A4" s="95">
        <v>1</v>
      </c>
      <c r="B4" s="92" t="s">
        <v>223</v>
      </c>
      <c r="C4" s="107"/>
      <c r="D4" s="107"/>
      <c r="E4" s="79"/>
      <c r="F4" s="79"/>
      <c r="G4" s="79"/>
      <c r="H4" s="79"/>
      <c r="I4" s="79"/>
      <c r="J4" s="79"/>
      <c r="K4" s="79"/>
      <c r="L4" s="79"/>
      <c r="M4" s="79"/>
      <c r="N4" s="79"/>
      <c r="O4" s="109">
        <f t="shared" ref="O4:O8" si="3">SUM(C4:N4)</f>
        <v>0</v>
      </c>
      <c r="P4" s="114"/>
      <c r="Q4" s="114"/>
    </row>
    <row r="5" spans="1:17" ht="15.75" x14ac:dyDescent="0.25">
      <c r="A5" s="95">
        <v>2</v>
      </c>
      <c r="B5" s="92" t="s">
        <v>224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9">
        <f t="shared" si="3"/>
        <v>0</v>
      </c>
      <c r="P5" s="115"/>
      <c r="Q5" s="115"/>
    </row>
    <row r="6" spans="1:17" ht="31.5" x14ac:dyDescent="0.25">
      <c r="A6" s="95">
        <v>3</v>
      </c>
      <c r="B6" s="92" t="s">
        <v>225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9">
        <f t="shared" si="3"/>
        <v>0</v>
      </c>
      <c r="P6" s="115"/>
      <c r="Q6" s="115"/>
    </row>
    <row r="7" spans="1:17" ht="15.75" x14ac:dyDescent="0.25">
      <c r="A7" s="95">
        <v>4</v>
      </c>
      <c r="B7" s="92" t="s">
        <v>226</v>
      </c>
      <c r="C7" s="111"/>
      <c r="D7" s="108"/>
      <c r="E7" s="107"/>
      <c r="F7" s="107"/>
      <c r="G7" s="107"/>
      <c r="H7" s="107"/>
      <c r="I7" s="107"/>
      <c r="J7" s="107"/>
      <c r="K7" s="107">
        <f>'Buget investitie '!J78*25%</f>
        <v>0</v>
      </c>
      <c r="L7" s="107"/>
      <c r="M7" s="107"/>
      <c r="N7" s="107"/>
      <c r="O7" s="109">
        <f t="shared" si="3"/>
        <v>0</v>
      </c>
      <c r="P7" s="115"/>
      <c r="Q7" s="115"/>
    </row>
    <row r="8" spans="1:17" ht="15.75" x14ac:dyDescent="0.25">
      <c r="A8" s="96"/>
      <c r="B8" s="97" t="s">
        <v>227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>
        <f t="shared" si="3"/>
        <v>0</v>
      </c>
      <c r="P8" s="116"/>
      <c r="Q8" s="116"/>
    </row>
    <row r="9" spans="1:17" ht="31.5" x14ac:dyDescent="0.25">
      <c r="A9" s="93" t="s">
        <v>228</v>
      </c>
      <c r="B9" s="94" t="s">
        <v>229</v>
      </c>
      <c r="C9" s="94">
        <f t="shared" ref="C9:Q9" si="4">SUM(C10:C22)</f>
        <v>0</v>
      </c>
      <c r="D9" s="94">
        <f t="shared" si="4"/>
        <v>0</v>
      </c>
      <c r="E9" s="94">
        <f t="shared" si="4"/>
        <v>0</v>
      </c>
      <c r="F9" s="94">
        <f t="shared" si="4"/>
        <v>0</v>
      </c>
      <c r="G9" s="94">
        <f t="shared" si="4"/>
        <v>0</v>
      </c>
      <c r="H9" s="94">
        <f t="shared" si="4"/>
        <v>0</v>
      </c>
      <c r="I9" s="94">
        <f t="shared" si="4"/>
        <v>0</v>
      </c>
      <c r="J9" s="94">
        <f t="shared" si="4"/>
        <v>0</v>
      </c>
      <c r="K9" s="94">
        <f t="shared" si="4"/>
        <v>0</v>
      </c>
      <c r="L9" s="94">
        <f t="shared" si="4"/>
        <v>0</v>
      </c>
      <c r="M9" s="94">
        <f t="shared" si="4"/>
        <v>0</v>
      </c>
      <c r="N9" s="94">
        <f t="shared" si="4"/>
        <v>0</v>
      </c>
      <c r="O9" s="94">
        <f t="shared" si="4"/>
        <v>0</v>
      </c>
      <c r="P9" s="94">
        <f t="shared" si="4"/>
        <v>0</v>
      </c>
      <c r="Q9" s="94">
        <f t="shared" si="4"/>
        <v>0</v>
      </c>
    </row>
    <row r="10" spans="1:17" ht="47.25" x14ac:dyDescent="0.25">
      <c r="A10" s="95">
        <v>1</v>
      </c>
      <c r="B10" s="92" t="s">
        <v>230</v>
      </c>
      <c r="C10" s="92"/>
      <c r="D10" s="92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>
        <f>SUM(C10:N10)</f>
        <v>0</v>
      </c>
      <c r="P10" s="107"/>
      <c r="Q10" s="107"/>
    </row>
    <row r="11" spans="1:17" ht="31.5" x14ac:dyDescent="0.25">
      <c r="A11" s="95">
        <v>2</v>
      </c>
      <c r="B11" s="92" t="s">
        <v>231</v>
      </c>
      <c r="C11" s="92"/>
      <c r="D11" s="92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>
        <f t="shared" ref="O11:O22" si="5">SUM(C11:N11)</f>
        <v>0</v>
      </c>
      <c r="P11" s="92"/>
      <c r="Q11" s="92"/>
    </row>
    <row r="12" spans="1:17" ht="31.5" x14ac:dyDescent="0.25">
      <c r="A12" s="95">
        <v>3</v>
      </c>
      <c r="B12" s="92" t="s">
        <v>232</v>
      </c>
      <c r="C12" s="92"/>
      <c r="D12" s="92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>
        <f t="shared" si="5"/>
        <v>0</v>
      </c>
      <c r="P12" s="92"/>
      <c r="Q12" s="92"/>
    </row>
    <row r="13" spans="1:17" ht="63" x14ac:dyDescent="0.25">
      <c r="A13" s="95">
        <v>4</v>
      </c>
      <c r="B13" s="92" t="s">
        <v>233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>
        <f t="shared" si="5"/>
        <v>0</v>
      </c>
      <c r="P13" s="117"/>
      <c r="Q13" s="117"/>
    </row>
    <row r="14" spans="1:17" ht="94.5" x14ac:dyDescent="0.25">
      <c r="A14" s="95">
        <v>5</v>
      </c>
      <c r="B14" s="92" t="s">
        <v>234</v>
      </c>
      <c r="C14" s="92"/>
      <c r="D14" s="92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07">
        <f t="shared" si="5"/>
        <v>0</v>
      </c>
      <c r="P14" s="118"/>
      <c r="Q14" s="118"/>
    </row>
    <row r="15" spans="1:17" ht="15.75" x14ac:dyDescent="0.25">
      <c r="A15" s="95">
        <v>6</v>
      </c>
      <c r="B15" s="92" t="s">
        <v>235</v>
      </c>
      <c r="C15" s="92"/>
      <c r="D15" s="92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>
        <f t="shared" si="5"/>
        <v>0</v>
      </c>
      <c r="P15" s="118"/>
      <c r="Q15" s="118"/>
    </row>
    <row r="16" spans="1:17" ht="15.75" x14ac:dyDescent="0.25">
      <c r="A16" s="95">
        <v>7</v>
      </c>
      <c r="B16" s="92" t="s">
        <v>236</v>
      </c>
      <c r="C16" s="92"/>
      <c r="D16" s="92"/>
      <c r="E16" s="85"/>
      <c r="F16" s="85"/>
      <c r="G16" s="85"/>
      <c r="H16" s="85"/>
      <c r="I16" s="85"/>
      <c r="J16" s="85"/>
      <c r="K16" s="107"/>
      <c r="L16" s="107"/>
      <c r="M16" s="107"/>
      <c r="N16" s="107"/>
      <c r="O16" s="107">
        <f t="shared" si="5"/>
        <v>0</v>
      </c>
      <c r="P16" s="118"/>
      <c r="Q16" s="118"/>
    </row>
    <row r="17" spans="1:17" ht="47.25" x14ac:dyDescent="0.25">
      <c r="A17" s="95">
        <v>8</v>
      </c>
      <c r="B17" s="92" t="s">
        <v>237</v>
      </c>
      <c r="C17" s="107"/>
      <c r="D17" s="92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>
        <f t="shared" si="5"/>
        <v>0</v>
      </c>
      <c r="P17" s="118"/>
      <c r="Q17" s="118"/>
    </row>
    <row r="18" spans="1:17" ht="63" x14ac:dyDescent="0.25">
      <c r="A18" s="95">
        <v>9</v>
      </c>
      <c r="B18" s="92" t="s">
        <v>238</v>
      </c>
      <c r="C18" s="92"/>
      <c r="D18" s="92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>
        <f t="shared" si="5"/>
        <v>0</v>
      </c>
      <c r="P18" s="92"/>
      <c r="Q18" s="92"/>
    </row>
    <row r="19" spans="1:17" ht="31.5" x14ac:dyDescent="0.25">
      <c r="A19" s="95">
        <v>10</v>
      </c>
      <c r="B19" s="92" t="s">
        <v>239</v>
      </c>
      <c r="C19" s="92"/>
      <c r="D19" s="92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>
        <f t="shared" si="5"/>
        <v>0</v>
      </c>
      <c r="P19" s="92"/>
      <c r="Q19" s="92"/>
    </row>
    <row r="20" spans="1:17" ht="31.5" x14ac:dyDescent="0.25">
      <c r="A20" s="95">
        <v>11</v>
      </c>
      <c r="B20" s="92" t="s">
        <v>240</v>
      </c>
      <c r="C20" s="92"/>
      <c r="D20" s="92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>
        <f t="shared" si="5"/>
        <v>0</v>
      </c>
      <c r="P20" s="92"/>
      <c r="Q20" s="92"/>
    </row>
    <row r="21" spans="1:17" ht="47.25" x14ac:dyDescent="0.25">
      <c r="A21" s="95">
        <v>12</v>
      </c>
      <c r="B21" s="92" t="s">
        <v>241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>
        <f t="shared" si="5"/>
        <v>0</v>
      </c>
      <c r="P21" s="92"/>
      <c r="Q21" s="92"/>
    </row>
    <row r="22" spans="1:17" ht="31.5" x14ac:dyDescent="0.25">
      <c r="A22" s="95">
        <v>13</v>
      </c>
      <c r="B22" s="92" t="s">
        <v>242</v>
      </c>
      <c r="C22" s="92"/>
      <c r="D22" s="92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>
        <f t="shared" si="5"/>
        <v>0</v>
      </c>
      <c r="P22" s="92"/>
      <c r="Q22" s="92"/>
    </row>
    <row r="23" spans="1:17" ht="31.5" x14ac:dyDescent="0.25">
      <c r="A23" s="93" t="s">
        <v>243</v>
      </c>
      <c r="B23" s="94" t="s">
        <v>244</v>
      </c>
      <c r="C23" s="94">
        <f>C24+C25</f>
        <v>0</v>
      </c>
      <c r="D23" s="94">
        <f t="shared" ref="D23:N23" si="6">D24+D25</f>
        <v>0</v>
      </c>
      <c r="E23" s="94">
        <f t="shared" si="6"/>
        <v>0</v>
      </c>
      <c r="F23" s="94">
        <f t="shared" si="6"/>
        <v>0</v>
      </c>
      <c r="G23" s="94">
        <f t="shared" si="6"/>
        <v>0</v>
      </c>
      <c r="H23" s="94">
        <f t="shared" si="6"/>
        <v>0</v>
      </c>
      <c r="I23" s="94">
        <f t="shared" si="6"/>
        <v>0</v>
      </c>
      <c r="J23" s="94">
        <f t="shared" si="6"/>
        <v>0</v>
      </c>
      <c r="K23" s="94">
        <f t="shared" si="6"/>
        <v>0</v>
      </c>
      <c r="L23" s="94">
        <f t="shared" si="6"/>
        <v>0</v>
      </c>
      <c r="M23" s="94">
        <f t="shared" si="6"/>
        <v>0</v>
      </c>
      <c r="N23" s="94">
        <f t="shared" si="6"/>
        <v>0</v>
      </c>
      <c r="O23" s="110">
        <f t="shared" ref="O23" si="7">SUM(C23:N23)</f>
        <v>0</v>
      </c>
      <c r="P23" s="94">
        <f>P24+P25</f>
        <v>0</v>
      </c>
      <c r="Q23" s="94">
        <f>Q24+Q25</f>
        <v>0</v>
      </c>
    </row>
    <row r="24" spans="1:17" ht="31.5" x14ac:dyDescent="0.25">
      <c r="A24" s="95">
        <v>1</v>
      </c>
      <c r="B24" s="92" t="s">
        <v>245</v>
      </c>
      <c r="C24" s="10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07">
        <f>SUM(C24:N24)</f>
        <v>0</v>
      </c>
      <c r="P24" s="92"/>
      <c r="Q24" s="92"/>
    </row>
    <row r="25" spans="1:17" ht="31.5" x14ac:dyDescent="0.25">
      <c r="A25" s="95">
        <v>2</v>
      </c>
      <c r="B25" s="92" t="s">
        <v>246</v>
      </c>
      <c r="C25" s="107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7">
        <f>SUM(C25:N25)</f>
        <v>0</v>
      </c>
      <c r="P25" s="92"/>
      <c r="Q25" s="92"/>
    </row>
    <row r="26" spans="1:17" ht="47.25" x14ac:dyDescent="0.25">
      <c r="A26" s="93" t="s">
        <v>247</v>
      </c>
      <c r="B26" s="94" t="s">
        <v>248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t="15.75" x14ac:dyDescent="0.25">
      <c r="A27" s="93" t="s">
        <v>249</v>
      </c>
      <c r="B27" s="94" t="s">
        <v>250</v>
      </c>
      <c r="C27" s="94">
        <f>SUM(C28:C29)</f>
        <v>0</v>
      </c>
      <c r="D27" s="94">
        <f t="shared" ref="D27:N27" si="8">SUM(D28:D29)</f>
        <v>0</v>
      </c>
      <c r="E27" s="94">
        <f t="shared" si="8"/>
        <v>0</v>
      </c>
      <c r="F27" s="94">
        <f t="shared" si="8"/>
        <v>0</v>
      </c>
      <c r="G27" s="94">
        <f t="shared" si="8"/>
        <v>0</v>
      </c>
      <c r="H27" s="94">
        <f t="shared" si="8"/>
        <v>0</v>
      </c>
      <c r="I27" s="94">
        <f t="shared" si="8"/>
        <v>0</v>
      </c>
      <c r="J27" s="94">
        <f t="shared" si="8"/>
        <v>0</v>
      </c>
      <c r="K27" s="94">
        <f t="shared" si="8"/>
        <v>0</v>
      </c>
      <c r="L27" s="94">
        <f t="shared" si="8"/>
        <v>0</v>
      </c>
      <c r="M27" s="94">
        <f t="shared" si="8"/>
        <v>0</v>
      </c>
      <c r="N27" s="94">
        <f t="shared" si="8"/>
        <v>0</v>
      </c>
      <c r="O27" s="94">
        <f t="shared" ref="O27" si="9">SUM(O28:O29)</f>
        <v>0</v>
      </c>
      <c r="P27" s="94">
        <f t="shared" ref="P27" si="10">SUM(P28:P29)</f>
        <v>0</v>
      </c>
      <c r="Q27" s="94">
        <f t="shared" ref="Q27" si="11">SUM(Q28:Q29)</f>
        <v>0</v>
      </c>
    </row>
    <row r="28" spans="1:17" ht="31.5" x14ac:dyDescent="0.25">
      <c r="A28" s="98">
        <v>1</v>
      </c>
      <c r="B28" s="99" t="s">
        <v>251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5.75" x14ac:dyDescent="0.25">
      <c r="A29" s="98">
        <v>2</v>
      </c>
      <c r="B29" s="99" t="s">
        <v>252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31.5" x14ac:dyDescent="0.25">
      <c r="A30" s="93" t="s">
        <v>253</v>
      </c>
      <c r="B30" s="94" t="s">
        <v>254</v>
      </c>
      <c r="C30" s="94">
        <f>C31-C32+C33+C34</f>
        <v>0</v>
      </c>
      <c r="D30" s="94">
        <f t="shared" ref="D30:Q30" si="12">D31-D32+D33+D34</f>
        <v>0</v>
      </c>
      <c r="E30" s="94">
        <f t="shared" si="12"/>
        <v>0</v>
      </c>
      <c r="F30" s="94">
        <f t="shared" si="12"/>
        <v>0</v>
      </c>
      <c r="G30" s="94">
        <f t="shared" si="12"/>
        <v>0</v>
      </c>
      <c r="H30" s="94">
        <f t="shared" si="12"/>
        <v>0</v>
      </c>
      <c r="I30" s="94">
        <f t="shared" si="12"/>
        <v>0</v>
      </c>
      <c r="J30" s="94">
        <f t="shared" si="12"/>
        <v>0</v>
      </c>
      <c r="K30" s="94">
        <f t="shared" si="12"/>
        <v>0</v>
      </c>
      <c r="L30" s="94">
        <f t="shared" si="12"/>
        <v>0</v>
      </c>
      <c r="M30" s="94">
        <f t="shared" si="12"/>
        <v>0</v>
      </c>
      <c r="N30" s="94">
        <f t="shared" si="12"/>
        <v>0</v>
      </c>
      <c r="O30" s="94">
        <f t="shared" si="12"/>
        <v>0</v>
      </c>
      <c r="P30" s="94">
        <f t="shared" ref="P30" si="13">P31-P32+P33+P34</f>
        <v>0</v>
      </c>
      <c r="Q30" s="94">
        <f t="shared" ref="Q30" si="14">Q31-Q32+Q33+Q34</f>
        <v>0</v>
      </c>
    </row>
    <row r="31" spans="1:17" ht="15.75" x14ac:dyDescent="0.25">
      <c r="A31" s="95">
        <v>1</v>
      </c>
      <c r="B31" s="92" t="s">
        <v>255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1"/>
      <c r="P31" s="91"/>
      <c r="Q31" s="91"/>
    </row>
    <row r="32" spans="1:17" ht="15.75" x14ac:dyDescent="0.25">
      <c r="A32" s="95">
        <v>2</v>
      </c>
      <c r="B32" s="92" t="s">
        <v>256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47.25" x14ac:dyDescent="0.25">
      <c r="A33" s="100">
        <v>3</v>
      </c>
      <c r="B33" s="92" t="s">
        <v>257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 x14ac:dyDescent="0.25">
      <c r="A34" s="100">
        <v>4</v>
      </c>
      <c r="B34" s="92" t="s">
        <v>258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.75" x14ac:dyDescent="0.25">
      <c r="A35" s="93" t="s">
        <v>259</v>
      </c>
      <c r="B35" s="94" t="s">
        <v>260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01"/>
      <c r="P35" s="101"/>
      <c r="Q35" s="101"/>
    </row>
    <row r="36" spans="1:17" ht="31.5" x14ac:dyDescent="0.25">
      <c r="A36" s="93" t="s">
        <v>261</v>
      </c>
      <c r="B36" s="94" t="s">
        <v>262</v>
      </c>
      <c r="C36" s="94">
        <f t="shared" ref="C36:N36" si="15">C9+C23+C26+C27+C30+C35</f>
        <v>0</v>
      </c>
      <c r="D36" s="94">
        <f t="shared" si="15"/>
        <v>0</v>
      </c>
      <c r="E36" s="94">
        <f t="shared" si="15"/>
        <v>0</v>
      </c>
      <c r="F36" s="94">
        <f t="shared" si="15"/>
        <v>0</v>
      </c>
      <c r="G36" s="94">
        <f t="shared" si="15"/>
        <v>0</v>
      </c>
      <c r="H36" s="94">
        <f t="shared" si="15"/>
        <v>0</v>
      </c>
      <c r="I36" s="94">
        <f t="shared" si="15"/>
        <v>0</v>
      </c>
      <c r="J36" s="94">
        <f t="shared" si="15"/>
        <v>0</v>
      </c>
      <c r="K36" s="94">
        <f t="shared" si="15"/>
        <v>0</v>
      </c>
      <c r="L36" s="94">
        <f t="shared" si="15"/>
        <v>0</v>
      </c>
      <c r="M36" s="94">
        <f t="shared" si="15"/>
        <v>0</v>
      </c>
      <c r="N36" s="94">
        <f t="shared" si="15"/>
        <v>0</v>
      </c>
      <c r="O36" s="94">
        <f>O9+O23+O26+O27+O30+O35</f>
        <v>0</v>
      </c>
      <c r="P36" s="94">
        <f t="shared" ref="P36:Q36" si="16">P9+P23+P26+P27+P30+P35</f>
        <v>0</v>
      </c>
      <c r="Q36" s="94">
        <f t="shared" si="16"/>
        <v>0</v>
      </c>
    </row>
    <row r="37" spans="1:17" ht="15.75" x14ac:dyDescent="0.25">
      <c r="A37" s="102" t="s">
        <v>263</v>
      </c>
      <c r="B37" s="103" t="s">
        <v>264</v>
      </c>
      <c r="C37" s="103">
        <f>C3-C36</f>
        <v>0</v>
      </c>
      <c r="D37" s="103">
        <f>D3-D36</f>
        <v>0</v>
      </c>
      <c r="E37" s="103">
        <f>E3-E36</f>
        <v>0</v>
      </c>
      <c r="F37" s="103">
        <f t="shared" ref="F37:N37" si="17">F3-F36</f>
        <v>0</v>
      </c>
      <c r="G37" s="103">
        <f t="shared" si="17"/>
        <v>0</v>
      </c>
      <c r="H37" s="103">
        <f t="shared" si="17"/>
        <v>0</v>
      </c>
      <c r="I37" s="103">
        <f t="shared" si="17"/>
        <v>0</v>
      </c>
      <c r="J37" s="103">
        <f t="shared" si="17"/>
        <v>0</v>
      </c>
      <c r="K37" s="103">
        <f t="shared" si="17"/>
        <v>0</v>
      </c>
      <c r="L37" s="103">
        <f t="shared" si="17"/>
        <v>0</v>
      </c>
      <c r="M37" s="103">
        <f t="shared" si="17"/>
        <v>0</v>
      </c>
      <c r="N37" s="103">
        <f t="shared" si="17"/>
        <v>0</v>
      </c>
      <c r="O37" s="103">
        <f>O3-O36</f>
        <v>0</v>
      </c>
      <c r="P37" s="103">
        <f t="shared" ref="P37:Q37" si="18">P3-P36</f>
        <v>0</v>
      </c>
      <c r="Q37" s="103">
        <f t="shared" si="18"/>
        <v>0</v>
      </c>
    </row>
    <row r="38" spans="1:17" ht="15.75" x14ac:dyDescent="0.25">
      <c r="A38" s="104" t="s">
        <v>265</v>
      </c>
      <c r="B38" s="105" t="s">
        <v>266</v>
      </c>
      <c r="C38" s="105">
        <f>C2+C37</f>
        <v>0</v>
      </c>
      <c r="D38" s="105">
        <f>D2+D37</f>
        <v>0</v>
      </c>
      <c r="E38" s="105">
        <f>E2+E37</f>
        <v>0</v>
      </c>
      <c r="F38" s="105">
        <f t="shared" ref="F38:N38" si="19">F2+F37</f>
        <v>0</v>
      </c>
      <c r="G38" s="105">
        <f t="shared" si="19"/>
        <v>0</v>
      </c>
      <c r="H38" s="105">
        <f t="shared" si="19"/>
        <v>0</v>
      </c>
      <c r="I38" s="105">
        <f t="shared" si="19"/>
        <v>0</v>
      </c>
      <c r="J38" s="105">
        <f t="shared" si="19"/>
        <v>0</v>
      </c>
      <c r="K38" s="105">
        <f t="shared" si="19"/>
        <v>0</v>
      </c>
      <c r="L38" s="105">
        <f t="shared" si="19"/>
        <v>0</v>
      </c>
      <c r="M38" s="105">
        <f t="shared" si="19"/>
        <v>0</v>
      </c>
      <c r="N38" s="105">
        <f t="shared" si="19"/>
        <v>0</v>
      </c>
      <c r="O38" s="105">
        <f>O2+O37</f>
        <v>0</v>
      </c>
      <c r="P38" s="105">
        <f t="shared" ref="P38:Q38" si="20">P2+P37</f>
        <v>0</v>
      </c>
      <c r="Q38" s="105">
        <f t="shared" si="2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9" sqref="G9"/>
    </sheetView>
  </sheetViews>
  <sheetFormatPr defaultRowHeight="15" x14ac:dyDescent="0.25"/>
  <cols>
    <col min="1" max="1" width="42" customWidth="1"/>
    <col min="2" max="2" width="59.42578125" hidden="1" customWidth="1"/>
    <col min="3" max="3" width="17" style="1" customWidth="1"/>
    <col min="4" max="4" width="13" style="1" customWidth="1"/>
    <col min="5" max="5" width="15.85546875" style="1" customWidth="1"/>
  </cols>
  <sheetData>
    <row r="1" spans="1:5" s="2" customFormat="1" ht="29.25" customHeight="1" x14ac:dyDescent="0.25">
      <c r="A1" s="128" t="s">
        <v>278</v>
      </c>
      <c r="B1" s="119"/>
      <c r="C1" s="120" t="s">
        <v>272</v>
      </c>
      <c r="D1" s="120" t="s">
        <v>273</v>
      </c>
      <c r="E1" s="120" t="s">
        <v>274</v>
      </c>
    </row>
    <row r="2" spans="1:5" s="2" customFormat="1" x14ac:dyDescent="0.25">
      <c r="A2" s="121" t="s">
        <v>275</v>
      </c>
      <c r="B2" s="121"/>
      <c r="C2" s="122">
        <f>'previziuni Venituri'!O30</f>
        <v>0</v>
      </c>
      <c r="D2" s="122">
        <f>'previziuni Venituri'!P30</f>
        <v>0</v>
      </c>
      <c r="E2" s="122">
        <f>'previziuni Venituri'!Q30</f>
        <v>0</v>
      </c>
    </row>
    <row r="3" spans="1:5" x14ac:dyDescent="0.25">
      <c r="A3" s="123" t="s">
        <v>267</v>
      </c>
      <c r="B3" s="123" t="s">
        <v>268</v>
      </c>
      <c r="C3" s="122">
        <f>'previziuni Venituri'!O30-'previziunea Cheltuielilor'!O20</f>
        <v>0</v>
      </c>
      <c r="D3" s="122">
        <f>'previziuni Venituri'!P30-'previziunea Cheltuielilor'!P20</f>
        <v>0</v>
      </c>
      <c r="E3" s="122">
        <f>'previziuni Venituri'!Q30-'previziunea Cheltuielilor'!Q20</f>
        <v>0</v>
      </c>
    </row>
    <row r="4" spans="1:5" ht="50.25" customHeight="1" x14ac:dyDescent="0.25">
      <c r="A4" s="123" t="s">
        <v>269</v>
      </c>
      <c r="B4" s="123" t="s">
        <v>270</v>
      </c>
      <c r="C4" s="122">
        <f>'previziuni Venituri'!O30-'previziunea Cheltuielilor'!O20+'previziunea Cheltuielilor'!O19</f>
        <v>0</v>
      </c>
      <c r="D4" s="122">
        <f>'previziuni Venituri'!P30-'previziunea Cheltuielilor'!P20+'previziunea Cheltuielilor'!P19</f>
        <v>0</v>
      </c>
      <c r="E4" s="122">
        <f>'previziuni Venituri'!Q30-'previziunea Cheltuielilor'!Q20+'previziunea Cheltuielilor'!Q19</f>
        <v>0</v>
      </c>
    </row>
    <row r="5" spans="1:5" ht="50.25" customHeight="1" x14ac:dyDescent="0.25">
      <c r="A5" s="123" t="s">
        <v>271</v>
      </c>
      <c r="B5" s="124"/>
      <c r="C5" s="125" t="e">
        <f>C3/C2</f>
        <v>#DIV/0!</v>
      </c>
      <c r="D5" s="125" t="e">
        <f t="shared" ref="D5:E5" si="0">D3/D2</f>
        <v>#DIV/0!</v>
      </c>
      <c r="E5" s="125" t="e">
        <f t="shared" si="0"/>
        <v>#DIV/0!</v>
      </c>
    </row>
    <row r="7" spans="1:5" ht="38.25" x14ac:dyDescent="0.25">
      <c r="A7" s="129" t="s">
        <v>279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Buget investitie </vt:lpstr>
      <vt:lpstr>previziuni Venituri</vt:lpstr>
      <vt:lpstr>previziunea Cheltuielilor</vt:lpstr>
      <vt:lpstr>previziune cash flow</vt:lpstr>
      <vt:lpstr>indicatori de performanta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</dc:creator>
  <cp:lastModifiedBy>Oana</cp:lastModifiedBy>
  <dcterms:created xsi:type="dcterms:W3CDTF">2022-02-20T11:38:46Z</dcterms:created>
  <dcterms:modified xsi:type="dcterms:W3CDTF">2022-03-03T18:31:14Z</dcterms:modified>
</cp:coreProperties>
</file>